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le\Documents\Plasma Stuff\Hypertherm_settings\"/>
    </mc:Choice>
  </mc:AlternateContent>
  <xr:revisionPtr revIDLastSave="0" documentId="13_ncr:1_{7ED7E6A9-D1C2-43B1-A0D7-3B8EB812FA30}" xr6:coauthVersionLast="45" xr6:coauthVersionMax="45" xr10:uidLastSave="{00000000-0000-0000-0000-000000000000}"/>
  <bookViews>
    <workbookView xWindow="-120" yWindow="-120" windowWidth="29040" windowHeight="15840" xr2:uid="{C4C9FFC9-69A8-452F-881C-6C4FDC1BEF5C}"/>
  </bookViews>
  <sheets>
    <sheet name="English_Cut_Chart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1" i="2" l="1"/>
  <c r="O71" i="2"/>
  <c r="Q71" i="2"/>
  <c r="F72" i="2"/>
  <c r="O72" i="2"/>
  <c r="Q72" i="2"/>
  <c r="F73" i="2"/>
  <c r="O73" i="2"/>
  <c r="Q73" i="2"/>
  <c r="F117" i="2"/>
  <c r="O117" i="2"/>
  <c r="Q117" i="2"/>
  <c r="F118" i="2"/>
  <c r="O118" i="2"/>
  <c r="Q118" i="2"/>
  <c r="F119" i="2"/>
  <c r="O119" i="2"/>
  <c r="Q119" i="2"/>
  <c r="F120" i="2"/>
  <c r="O120" i="2"/>
  <c r="Q120" i="2"/>
  <c r="F121" i="2"/>
  <c r="O121" i="2"/>
  <c r="Q121" i="2"/>
  <c r="F122" i="2"/>
  <c r="O122" i="2"/>
  <c r="Q122" i="2"/>
  <c r="F123" i="2"/>
  <c r="O123" i="2"/>
  <c r="Q123" i="2"/>
  <c r="F124" i="2"/>
  <c r="O124" i="2"/>
  <c r="Q124" i="2"/>
  <c r="F125" i="2"/>
  <c r="O125" i="2"/>
  <c r="Q125" i="2"/>
  <c r="F126" i="2"/>
  <c r="O126" i="2"/>
  <c r="Q126" i="2"/>
  <c r="F127" i="2"/>
  <c r="O127" i="2"/>
  <c r="Q127" i="2"/>
  <c r="F128" i="2"/>
  <c r="O128" i="2"/>
  <c r="Q128" i="2"/>
  <c r="F129" i="2"/>
  <c r="O129" i="2"/>
  <c r="Q129" i="2"/>
  <c r="F130" i="2"/>
  <c r="O130" i="2"/>
  <c r="Q130" i="2"/>
  <c r="F131" i="2"/>
  <c r="O131" i="2"/>
  <c r="Q131" i="2"/>
  <c r="F132" i="2"/>
  <c r="O132" i="2"/>
  <c r="Q132" i="2"/>
  <c r="F133" i="2"/>
  <c r="O133" i="2"/>
  <c r="Q133" i="2"/>
  <c r="F134" i="2"/>
  <c r="O134" i="2"/>
  <c r="Q134" i="2"/>
  <c r="F135" i="2"/>
  <c r="O135" i="2"/>
  <c r="Q135" i="2"/>
  <c r="F75" i="2"/>
  <c r="O75" i="2"/>
  <c r="Q75" i="2"/>
  <c r="F76" i="2"/>
  <c r="O76" i="2"/>
  <c r="Q76" i="2"/>
  <c r="F77" i="2"/>
  <c r="O77" i="2"/>
  <c r="Q77" i="2"/>
  <c r="F78" i="2"/>
  <c r="O78" i="2"/>
  <c r="Q78" i="2"/>
  <c r="F79" i="2"/>
  <c r="O79" i="2"/>
  <c r="Q79" i="2"/>
  <c r="F80" i="2"/>
  <c r="O80" i="2"/>
  <c r="Q80" i="2"/>
  <c r="F81" i="2"/>
  <c r="O81" i="2"/>
  <c r="Q81" i="2"/>
  <c r="F82" i="2"/>
  <c r="O82" i="2"/>
  <c r="Q82" i="2"/>
  <c r="F83" i="2"/>
  <c r="O83" i="2"/>
  <c r="Q83" i="2"/>
  <c r="F84" i="2"/>
  <c r="O84" i="2"/>
  <c r="Q84" i="2"/>
  <c r="F85" i="2"/>
  <c r="O85" i="2"/>
  <c r="Q85" i="2"/>
  <c r="F86" i="2"/>
  <c r="O86" i="2"/>
  <c r="Q86" i="2"/>
  <c r="F87" i="2"/>
  <c r="O87" i="2"/>
  <c r="Q87" i="2"/>
  <c r="F88" i="2"/>
  <c r="O88" i="2"/>
  <c r="Q88" i="2"/>
  <c r="F89" i="2"/>
  <c r="O89" i="2"/>
  <c r="Q89" i="2"/>
  <c r="F90" i="2"/>
  <c r="O90" i="2"/>
  <c r="Q90" i="2"/>
  <c r="F91" i="2"/>
  <c r="O91" i="2"/>
  <c r="Q91" i="2"/>
  <c r="F92" i="2"/>
  <c r="O92" i="2"/>
  <c r="Q92" i="2"/>
  <c r="F93" i="2"/>
  <c r="O93" i="2"/>
  <c r="Q93" i="2"/>
  <c r="F94" i="2"/>
  <c r="O94" i="2"/>
  <c r="Q94" i="2"/>
  <c r="F95" i="2"/>
  <c r="O95" i="2"/>
  <c r="Q95" i="2"/>
  <c r="F96" i="2"/>
  <c r="O96" i="2"/>
  <c r="Q96" i="2"/>
  <c r="F97" i="2"/>
  <c r="O97" i="2"/>
  <c r="Q97" i="2"/>
  <c r="F98" i="2"/>
  <c r="O98" i="2"/>
  <c r="Q98" i="2"/>
  <c r="F99" i="2"/>
  <c r="O99" i="2"/>
  <c r="Q99" i="2"/>
  <c r="F100" i="2"/>
  <c r="O100" i="2"/>
  <c r="Q100" i="2"/>
  <c r="F101" i="2"/>
  <c r="O101" i="2"/>
  <c r="Q101" i="2"/>
  <c r="F102" i="2"/>
  <c r="O102" i="2"/>
  <c r="Q102" i="2"/>
  <c r="F103" i="2"/>
  <c r="O103" i="2"/>
  <c r="Q103" i="2"/>
  <c r="F104" i="2"/>
  <c r="O104" i="2"/>
  <c r="Q104" i="2"/>
  <c r="F105" i="2"/>
  <c r="O105" i="2"/>
  <c r="Q105" i="2"/>
  <c r="F106" i="2"/>
  <c r="O106" i="2"/>
  <c r="Q106" i="2"/>
  <c r="F107" i="2"/>
  <c r="O107" i="2"/>
  <c r="Q107" i="2"/>
  <c r="F108" i="2"/>
  <c r="O108" i="2"/>
  <c r="Q108" i="2"/>
  <c r="F109" i="2"/>
  <c r="O109" i="2"/>
  <c r="Q109" i="2"/>
  <c r="F110" i="2"/>
  <c r="O110" i="2"/>
  <c r="Q110" i="2"/>
  <c r="F111" i="2"/>
  <c r="O111" i="2"/>
  <c r="Q111" i="2"/>
  <c r="F112" i="2"/>
  <c r="O112" i="2"/>
  <c r="Q112" i="2"/>
  <c r="F113" i="2"/>
  <c r="O113" i="2"/>
  <c r="Q113" i="2"/>
  <c r="F114" i="2"/>
  <c r="O114" i="2"/>
  <c r="Q114" i="2"/>
  <c r="F115" i="2"/>
  <c r="O115" i="2"/>
  <c r="Q115" i="2"/>
  <c r="F116" i="2"/>
  <c r="O116" i="2"/>
  <c r="Q116" i="2"/>
  <c r="F74" i="2"/>
  <c r="O74" i="2"/>
  <c r="Q74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6" i="2"/>
  <c r="P6" i="2" s="1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6" i="2"/>
  <c r="R6" i="2" l="1"/>
  <c r="A7" i="2"/>
  <c r="R7" i="2" s="1"/>
  <c r="P7" i="2" l="1"/>
  <c r="A8" i="2"/>
  <c r="P8" i="2" l="1"/>
  <c r="R8" i="2"/>
  <c r="A9" i="2"/>
  <c r="P9" i="2" l="1"/>
  <c r="R9" i="2"/>
  <c r="A10" i="2"/>
  <c r="R10" i="2" l="1"/>
  <c r="P10" i="2"/>
  <c r="A11" i="2"/>
  <c r="P11" i="2" l="1"/>
  <c r="R11" i="2"/>
  <c r="A12" i="2"/>
  <c r="P12" i="2" l="1"/>
  <c r="R12" i="2"/>
  <c r="A13" i="2"/>
  <c r="P13" i="2" l="1"/>
  <c r="R13" i="2"/>
  <c r="A14" i="2"/>
  <c r="P14" i="2" l="1"/>
  <c r="R14" i="2"/>
  <c r="A15" i="2"/>
  <c r="P15" i="2" l="1"/>
  <c r="R15" i="2"/>
  <c r="A16" i="2"/>
  <c r="R16" i="2" l="1"/>
  <c r="P16" i="2"/>
  <c r="A17" i="2"/>
  <c r="P17" i="2" l="1"/>
  <c r="R17" i="2"/>
  <c r="A18" i="2"/>
  <c r="P18" i="2" l="1"/>
  <c r="R18" i="2"/>
  <c r="A19" i="2"/>
  <c r="P19" i="2" l="1"/>
  <c r="R19" i="2"/>
  <c r="A20" i="2"/>
  <c r="P20" i="2" l="1"/>
  <c r="R20" i="2"/>
  <c r="A21" i="2"/>
  <c r="P21" i="2" l="1"/>
  <c r="R21" i="2"/>
  <c r="A22" i="2"/>
  <c r="P22" i="2" l="1"/>
  <c r="R22" i="2"/>
  <c r="A23" i="2"/>
  <c r="P23" i="2" l="1"/>
  <c r="R23" i="2"/>
  <c r="A24" i="2"/>
  <c r="P24" i="2" l="1"/>
  <c r="R24" i="2"/>
  <c r="A25" i="2"/>
  <c r="P25" i="2" l="1"/>
  <c r="R25" i="2"/>
  <c r="A26" i="2"/>
  <c r="P26" i="2" l="1"/>
  <c r="R26" i="2"/>
  <c r="A27" i="2"/>
  <c r="P27" i="2" l="1"/>
  <c r="R27" i="2"/>
  <c r="A28" i="2"/>
  <c r="P28" i="2" l="1"/>
  <c r="R28" i="2"/>
  <c r="A29" i="2"/>
  <c r="P29" i="2" l="1"/>
  <c r="R29" i="2"/>
  <c r="A30" i="2"/>
  <c r="P30" i="2" l="1"/>
  <c r="R30" i="2"/>
  <c r="A31" i="2"/>
  <c r="P31" i="2" l="1"/>
  <c r="R31" i="2"/>
  <c r="A32" i="2"/>
  <c r="P32" i="2" l="1"/>
  <c r="R32" i="2"/>
  <c r="A33" i="2"/>
  <c r="P33" i="2" l="1"/>
  <c r="R33" i="2"/>
  <c r="A34" i="2"/>
  <c r="R34" i="2" l="1"/>
  <c r="P34" i="2"/>
  <c r="A35" i="2"/>
  <c r="P35" i="2" l="1"/>
  <c r="R35" i="2"/>
  <c r="A36" i="2"/>
  <c r="P36" i="2" l="1"/>
  <c r="R36" i="2"/>
  <c r="A37" i="2"/>
  <c r="P37" i="2" l="1"/>
  <c r="R37" i="2"/>
  <c r="A38" i="2"/>
  <c r="P38" i="2" l="1"/>
  <c r="R38" i="2"/>
  <c r="A39" i="2"/>
  <c r="P39" i="2" l="1"/>
  <c r="R39" i="2"/>
  <c r="A40" i="2"/>
  <c r="P40" i="2" l="1"/>
  <c r="R40" i="2"/>
  <c r="A41" i="2"/>
  <c r="P41" i="2" l="1"/>
  <c r="R41" i="2"/>
  <c r="A42" i="2"/>
  <c r="P42" i="2" l="1"/>
  <c r="R42" i="2"/>
  <c r="A43" i="2"/>
  <c r="P43" i="2" l="1"/>
  <c r="R43" i="2"/>
  <c r="A44" i="2"/>
  <c r="P44" i="2" l="1"/>
  <c r="R44" i="2"/>
  <c r="A45" i="2"/>
  <c r="P45" i="2" l="1"/>
  <c r="R45" i="2"/>
  <c r="A46" i="2"/>
  <c r="R46" i="2" l="1"/>
  <c r="P46" i="2"/>
  <c r="A47" i="2"/>
  <c r="P47" i="2" l="1"/>
  <c r="R47" i="2"/>
  <c r="A48" i="2"/>
  <c r="P48" i="2" l="1"/>
  <c r="R48" i="2"/>
  <c r="A49" i="2"/>
  <c r="P49" i="2" l="1"/>
  <c r="R49" i="2"/>
  <c r="A50" i="2"/>
  <c r="P50" i="2" l="1"/>
  <c r="R50" i="2"/>
  <c r="A51" i="2"/>
  <c r="P51" i="2" l="1"/>
  <c r="R51" i="2"/>
  <c r="A52" i="2"/>
  <c r="P52" i="2" l="1"/>
  <c r="R52" i="2"/>
  <c r="A53" i="2"/>
  <c r="P53" i="2" l="1"/>
  <c r="R53" i="2"/>
  <c r="A54" i="2"/>
  <c r="P54" i="2" l="1"/>
  <c r="R54" i="2"/>
  <c r="A55" i="2"/>
  <c r="P55" i="2" l="1"/>
  <c r="R55" i="2"/>
  <c r="A56" i="2"/>
  <c r="P56" i="2" l="1"/>
  <c r="R56" i="2"/>
  <c r="A57" i="2"/>
  <c r="P57" i="2" l="1"/>
  <c r="R57" i="2"/>
  <c r="A58" i="2"/>
  <c r="P58" i="2" l="1"/>
  <c r="R58" i="2"/>
  <c r="A59" i="2"/>
  <c r="P59" i="2" l="1"/>
  <c r="R59" i="2"/>
  <c r="A60" i="2"/>
  <c r="P60" i="2" l="1"/>
  <c r="R60" i="2"/>
  <c r="A61" i="2"/>
  <c r="P61" i="2" l="1"/>
  <c r="R61" i="2"/>
  <c r="A62" i="2"/>
  <c r="P62" i="2" l="1"/>
  <c r="R62" i="2"/>
  <c r="A63" i="2"/>
  <c r="P63" i="2" l="1"/>
  <c r="R63" i="2"/>
  <c r="A64" i="2"/>
  <c r="P64" i="2" l="1"/>
  <c r="R64" i="2"/>
  <c r="A65" i="2"/>
  <c r="P65" i="2" l="1"/>
  <c r="R65" i="2"/>
  <c r="A66" i="2"/>
  <c r="P66" i="2" l="1"/>
  <c r="R66" i="2"/>
  <c r="A67" i="2"/>
  <c r="P67" i="2" l="1"/>
  <c r="R67" i="2"/>
  <c r="A68" i="2"/>
  <c r="P68" i="2" l="1"/>
  <c r="R68" i="2"/>
  <c r="A69" i="2"/>
  <c r="P69" i="2" l="1"/>
  <c r="R69" i="2"/>
  <c r="A70" i="2"/>
  <c r="A71" i="2" s="1"/>
  <c r="A72" i="2" l="1"/>
  <c r="R71" i="2"/>
  <c r="P71" i="2"/>
  <c r="R70" i="2"/>
  <c r="P70" i="2"/>
  <c r="R72" i="2" l="1"/>
  <c r="A73" i="2"/>
  <c r="P72" i="2"/>
  <c r="A75" i="2"/>
  <c r="P74" i="2"/>
  <c r="R74" i="2"/>
  <c r="R73" i="2" l="1"/>
  <c r="P73" i="2"/>
  <c r="A76" i="2"/>
  <c r="R75" i="2"/>
  <c r="P75" i="2"/>
  <c r="P76" i="2" l="1"/>
  <c r="A77" i="2"/>
  <c r="R76" i="2"/>
  <c r="A78" i="2" l="1"/>
  <c r="R77" i="2"/>
  <c r="P77" i="2"/>
  <c r="A79" i="2" l="1"/>
  <c r="P78" i="2"/>
  <c r="R78" i="2"/>
  <c r="P79" i="2" l="1"/>
  <c r="A80" i="2"/>
  <c r="R79" i="2"/>
  <c r="A81" i="2" l="1"/>
  <c r="P80" i="2"/>
  <c r="R80" i="2"/>
  <c r="A82" i="2" l="1"/>
  <c r="R81" i="2"/>
  <c r="P81" i="2"/>
  <c r="A83" i="2" l="1"/>
  <c r="R82" i="2"/>
  <c r="P82" i="2"/>
  <c r="A84" i="2" l="1"/>
  <c r="P83" i="2"/>
  <c r="R83" i="2"/>
  <c r="A85" i="2" l="1"/>
  <c r="R84" i="2"/>
  <c r="P84" i="2"/>
  <c r="P85" i="2" l="1"/>
  <c r="A86" i="2"/>
  <c r="R85" i="2"/>
  <c r="A87" i="2" l="1"/>
  <c r="R86" i="2"/>
  <c r="P86" i="2"/>
  <c r="A88" i="2" l="1"/>
  <c r="P87" i="2"/>
  <c r="R87" i="2"/>
  <c r="P88" i="2" l="1"/>
  <c r="A89" i="2"/>
  <c r="R88" i="2"/>
  <c r="A90" i="2" l="1"/>
  <c r="P89" i="2"/>
  <c r="R89" i="2"/>
  <c r="A91" i="2" l="1"/>
  <c r="R90" i="2"/>
  <c r="P90" i="2"/>
  <c r="A92" i="2" l="1"/>
  <c r="P91" i="2"/>
  <c r="R91" i="2"/>
  <c r="A93" i="2" l="1"/>
  <c r="P92" i="2"/>
  <c r="R92" i="2"/>
  <c r="A94" i="2" l="1"/>
  <c r="P93" i="2"/>
  <c r="R93" i="2"/>
  <c r="A95" i="2" l="1"/>
  <c r="P94" i="2"/>
  <c r="R94" i="2"/>
  <c r="A96" i="2" l="1"/>
  <c r="P95" i="2"/>
  <c r="R95" i="2"/>
  <c r="A97" i="2" l="1"/>
  <c r="P96" i="2"/>
  <c r="R96" i="2"/>
  <c r="A98" i="2" l="1"/>
  <c r="P97" i="2"/>
  <c r="R97" i="2"/>
  <c r="A99" i="2" l="1"/>
  <c r="R98" i="2"/>
  <c r="P98" i="2"/>
  <c r="A100" i="2" l="1"/>
  <c r="R99" i="2"/>
  <c r="P99" i="2"/>
  <c r="A101" i="2" l="1"/>
  <c r="P100" i="2"/>
  <c r="R100" i="2"/>
  <c r="A102" i="2" l="1"/>
  <c r="R101" i="2"/>
  <c r="P101" i="2"/>
  <c r="A103" i="2" l="1"/>
  <c r="R102" i="2"/>
  <c r="P102" i="2"/>
  <c r="P103" i="2" l="1"/>
  <c r="A104" i="2"/>
  <c r="R103" i="2"/>
  <c r="A105" i="2" l="1"/>
  <c r="P104" i="2"/>
  <c r="R104" i="2"/>
  <c r="A106" i="2" l="1"/>
  <c r="P105" i="2"/>
  <c r="R105" i="2"/>
  <c r="P106" i="2" l="1"/>
  <c r="A107" i="2"/>
  <c r="R106" i="2"/>
  <c r="A108" i="2" l="1"/>
  <c r="P107" i="2"/>
  <c r="R107" i="2"/>
  <c r="A109" i="2" l="1"/>
  <c r="P108" i="2"/>
  <c r="R108" i="2"/>
  <c r="A110" i="2" l="1"/>
  <c r="P109" i="2"/>
  <c r="R109" i="2"/>
  <c r="A111" i="2" l="1"/>
  <c r="R110" i="2"/>
  <c r="P110" i="2"/>
  <c r="A112" i="2" l="1"/>
  <c r="R111" i="2"/>
  <c r="P111" i="2"/>
  <c r="A113" i="2" l="1"/>
  <c r="R112" i="2"/>
  <c r="P112" i="2"/>
  <c r="A114" i="2" l="1"/>
  <c r="P113" i="2"/>
  <c r="R113" i="2"/>
  <c r="A115" i="2" l="1"/>
  <c r="R114" i="2"/>
  <c r="P114" i="2"/>
  <c r="A116" i="2" l="1"/>
  <c r="R115" i="2"/>
  <c r="P115" i="2"/>
  <c r="A117" i="2" l="1"/>
  <c r="R116" i="2"/>
  <c r="P116" i="2"/>
  <c r="A118" i="2" l="1"/>
  <c r="P117" i="2"/>
  <c r="R117" i="2"/>
  <c r="A119" i="2" l="1"/>
  <c r="P118" i="2"/>
  <c r="R118" i="2"/>
  <c r="A120" i="2" l="1"/>
  <c r="P119" i="2"/>
  <c r="R119" i="2"/>
  <c r="P120" i="2" l="1"/>
  <c r="R120" i="2"/>
  <c r="A121" i="2"/>
  <c r="R121" i="2" l="1"/>
  <c r="A122" i="2"/>
  <c r="P121" i="2"/>
  <c r="P122" i="2" l="1"/>
  <c r="R122" i="2"/>
  <c r="A123" i="2"/>
  <c r="P123" i="2" l="1"/>
  <c r="A124" i="2"/>
  <c r="R123" i="2"/>
  <c r="P124" i="2" l="1"/>
  <c r="R124" i="2"/>
  <c r="A125" i="2"/>
  <c r="P125" i="2" l="1"/>
  <c r="R125" i="2"/>
  <c r="A126" i="2"/>
  <c r="P126" i="2" l="1"/>
  <c r="A127" i="2"/>
  <c r="R126" i="2"/>
  <c r="P127" i="2" l="1"/>
  <c r="R127" i="2"/>
  <c r="A128" i="2"/>
  <c r="P128" i="2" l="1"/>
  <c r="R128" i="2"/>
  <c r="A129" i="2"/>
  <c r="P129" i="2" l="1"/>
  <c r="R129" i="2"/>
  <c r="A130" i="2"/>
  <c r="P130" i="2" l="1"/>
  <c r="R130" i="2"/>
  <c r="A131" i="2"/>
  <c r="P131" i="2" l="1"/>
  <c r="R131" i="2"/>
  <c r="A132" i="2"/>
  <c r="P132" i="2" l="1"/>
  <c r="A133" i="2"/>
  <c r="R132" i="2"/>
  <c r="P133" i="2" l="1"/>
  <c r="R133" i="2"/>
  <c r="A134" i="2"/>
  <c r="P134" i="2" l="1"/>
  <c r="R134" i="2"/>
  <c r="A135" i="2"/>
  <c r="P135" i="2" l="1"/>
  <c r="R135" i="2"/>
</calcChain>
</file>

<file path=xl/sharedStrings.xml><?xml version="1.0" encoding="utf-8"?>
<sst xmlns="http://schemas.openxmlformats.org/spreadsheetml/2006/main" count="316" uniqueCount="49">
  <si>
    <t>Cut Speed</t>
  </si>
  <si>
    <t>Kerf Width</t>
  </si>
  <si>
    <t>Amperage Setting</t>
  </si>
  <si>
    <t>Material Thickness</t>
  </si>
  <si>
    <t>Voltage</t>
  </si>
  <si>
    <t>Best Quality Settings</t>
  </si>
  <si>
    <t>Production Settings</t>
  </si>
  <si>
    <t>Material</t>
  </si>
  <si>
    <t>#</t>
  </si>
  <si>
    <t>Mild Steel</t>
  </si>
  <si>
    <t>Stainless Steel</t>
  </si>
  <si>
    <t>Aluminum</t>
  </si>
  <si>
    <t>Mild Steel - FineCut</t>
  </si>
  <si>
    <t>Stainless Steel - FineCut</t>
  </si>
  <si>
    <t>Mild Steel - FineCut Low Speed</t>
  </si>
  <si>
    <t>Stainless Steel - FineCut Low Speed</t>
  </si>
  <si>
    <t>SheetCam Tool</t>
  </si>
  <si>
    <t>Torch-to-Work Distance*</t>
  </si>
  <si>
    <t>Initial Pierce Height*</t>
  </si>
  <si>
    <t>Cut Speed*</t>
  </si>
  <si>
    <t>Pierce Delay Time*</t>
  </si>
  <si>
    <t>*###</t>
  </si>
  <si>
    <t>SheetCam Tool Output</t>
  </si>
  <si>
    <t>PlasmaC Material Output</t>
  </si>
  <si>
    <t>Unit</t>
  </si>
  <si>
    <t>GA</t>
  </si>
  <si>
    <t>IN</t>
  </si>
  <si>
    <t>MM</t>
  </si>
  <si>
    <t>Material Name</t>
  </si>
  <si>
    <t>3/16</t>
  </si>
  <si>
    <t>1/4</t>
  </si>
  <si>
    <t>3/8</t>
  </si>
  <si>
    <t>1/2</t>
  </si>
  <si>
    <t>5/8</t>
  </si>
  <si>
    <t>3/4</t>
  </si>
  <si>
    <t>7/8</t>
  </si>
  <si>
    <t>1/10</t>
  </si>
  <si>
    <t>1/8</t>
  </si>
  <si>
    <t>LinuxCNC uses English or Metric?</t>
  </si>
  <si>
    <t>English</t>
  </si>
  <si>
    <t>Metric</t>
  </si>
  <si>
    <t>SheetCam Unit Conversion Factor</t>
  </si>
  <si>
    <t>LinuxCNC Unit Conversion Factor</t>
  </si>
  <si>
    <t>Stainless Steel - F5 Gas</t>
  </si>
  <si>
    <t>Stainless Steel - F5 Gas - EDGE START</t>
  </si>
  <si>
    <t>Aluminum - EDGE START</t>
  </si>
  <si>
    <t>Stainless Steel - EDGE START</t>
  </si>
  <si>
    <t>Mild Steel - EDGE START</t>
  </si>
  <si>
    <t>=Required value not provided by manual, edge start thicknesses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</si>
</sst>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0" fillId="0" borderId="0" xfId="0" quotePrefix="1"/>
    <xf numFmtId="0" fontId="0" fillId="3" borderId="1" xfId="0" applyFill="1" applyBorder="1" applyAlignment="1">
      <alignment horizontal="left"/>
    </xf>
    <xf numFmtId="0" fontId="0" fillId="3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/>
    <xf numFmtId="0" fontId="0" fillId="3" borderId="3" xfId="0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0" fillId="3" borderId="3" xfId="0" applyFill="1" applyBorder="1" applyAlignment="1">
      <alignment horizontal="left"/>
    </xf>
    <xf numFmtId="0" fontId="0" fillId="3" borderId="3" xfId="0" applyFill="1" applyBorder="1"/>
    <xf numFmtId="0" fontId="2" fillId="5" borderId="3" xfId="0" applyFont="1" applyFill="1" applyBorder="1" applyAlignment="1">
      <alignment horizontal="center"/>
    </xf>
    <xf numFmtId="0" fontId="3" fillId="6" borderId="5" xfId="0" applyFont="1" applyFill="1" applyBorder="1"/>
    <xf numFmtId="0" fontId="3" fillId="6" borderId="6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3" borderId="4" xfId="0" applyFill="1" applyBorder="1" applyAlignment="1">
      <alignment horizontal="left"/>
    </xf>
    <xf numFmtId="0" fontId="0" fillId="3" borderId="4" xfId="0" applyFill="1" applyBorder="1"/>
    <xf numFmtId="0" fontId="0" fillId="3" borderId="1" xfId="0" quotePrefix="1" applyFill="1" applyBorder="1" applyAlignment="1">
      <alignment horizontal="center"/>
    </xf>
    <xf numFmtId="0" fontId="0" fillId="3" borderId="4" xfId="0" quotePrefix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E74AC-D4BF-48E4-B2FD-AB82DFC122CD}">
  <dimension ref="A1:X135"/>
  <sheetViews>
    <sheetView tabSelected="1" workbookViewId="0">
      <pane ySplit="5" topLeftCell="A6" activePane="bottomLeft" state="frozen"/>
      <selection pane="bottomLeft" activeCell="E2" sqref="E2"/>
    </sheetView>
  </sheetViews>
  <sheetFormatPr defaultRowHeight="15" x14ac:dyDescent="0.25"/>
  <cols>
    <col min="1" max="1" width="5.42578125" customWidth="1"/>
    <col min="2" max="2" width="34.28515625" bestFit="1" customWidth="1"/>
    <col min="3" max="4" width="11.28515625" customWidth="1"/>
    <col min="5" max="5" width="4.85546875" bestFit="1" customWidth="1"/>
    <col min="6" max="6" width="28.5703125" customWidth="1"/>
    <col min="7" max="14" width="11.28515625" customWidth="1"/>
    <col min="15" max="15" width="11.28515625" hidden="1" customWidth="1"/>
    <col min="16" max="16" width="12.42578125" customWidth="1"/>
    <col min="17" max="17" width="12.42578125" hidden="1" customWidth="1"/>
    <col min="18" max="18" width="22.5703125" customWidth="1"/>
  </cols>
  <sheetData>
    <row r="1" spans="1:24" ht="15.75" thickBot="1" x14ac:dyDescent="0.3"/>
    <row r="2" spans="1:24" ht="15.75" thickBot="1" x14ac:dyDescent="0.3">
      <c r="B2" s="31" t="s">
        <v>38</v>
      </c>
      <c r="C2" s="32" t="s">
        <v>39</v>
      </c>
      <c r="J2" s="8" t="s">
        <v>21</v>
      </c>
      <c r="K2" s="9" t="s">
        <v>48</v>
      </c>
    </row>
    <row r="4" spans="1:24" ht="15" customHeight="1" x14ac:dyDescent="0.25">
      <c r="A4" s="15" t="s">
        <v>8</v>
      </c>
      <c r="B4" s="13" t="s">
        <v>7</v>
      </c>
      <c r="C4" s="12" t="s">
        <v>2</v>
      </c>
      <c r="D4" s="12" t="s">
        <v>3</v>
      </c>
      <c r="E4" s="17" t="s">
        <v>24</v>
      </c>
      <c r="F4" s="17" t="s">
        <v>28</v>
      </c>
      <c r="G4" s="12" t="s">
        <v>17</v>
      </c>
      <c r="H4" s="12" t="s">
        <v>18</v>
      </c>
      <c r="I4" s="12" t="s">
        <v>20</v>
      </c>
      <c r="J4" s="16" t="s">
        <v>5</v>
      </c>
      <c r="K4" s="16"/>
      <c r="L4" s="16" t="s">
        <v>6</v>
      </c>
      <c r="M4" s="16"/>
      <c r="N4" s="12" t="s">
        <v>1</v>
      </c>
      <c r="O4" s="17" t="s">
        <v>41</v>
      </c>
      <c r="P4" s="12" t="s">
        <v>22</v>
      </c>
      <c r="Q4" s="17" t="s">
        <v>42</v>
      </c>
      <c r="R4" s="12" t="s">
        <v>23</v>
      </c>
    </row>
    <row r="5" spans="1:24" s="1" customFormat="1" ht="45" customHeight="1" x14ac:dyDescent="0.25">
      <c r="A5" s="15"/>
      <c r="B5" s="14"/>
      <c r="C5" s="12"/>
      <c r="D5" s="12"/>
      <c r="E5" s="18"/>
      <c r="F5" s="18"/>
      <c r="G5" s="12"/>
      <c r="H5" s="12"/>
      <c r="I5" s="12"/>
      <c r="J5" s="4" t="s">
        <v>19</v>
      </c>
      <c r="K5" s="4" t="s">
        <v>4</v>
      </c>
      <c r="L5" s="4" t="s">
        <v>0</v>
      </c>
      <c r="M5" s="4" t="s">
        <v>4</v>
      </c>
      <c r="N5" s="12"/>
      <c r="O5" s="18"/>
      <c r="P5" s="12" t="s">
        <v>16</v>
      </c>
      <c r="Q5" s="18"/>
      <c r="R5" s="12" t="s">
        <v>16</v>
      </c>
    </row>
    <row r="6" spans="1:24" x14ac:dyDescent="0.25">
      <c r="A6" s="3">
        <v>1</v>
      </c>
      <c r="B6" s="3" t="s">
        <v>9</v>
      </c>
      <c r="C6" s="3">
        <v>45</v>
      </c>
      <c r="D6" s="3">
        <v>16</v>
      </c>
      <c r="E6" s="3" t="s">
        <v>25</v>
      </c>
      <c r="F6" s="20" t="str">
        <f>B6&amp;" - "&amp;C6&amp;" A - "&amp;D6 &amp; " " &amp;E6</f>
        <v>Mild Steel - 45 A - 16 GA</v>
      </c>
      <c r="G6" s="3">
        <v>0.06</v>
      </c>
      <c r="H6" s="3">
        <v>0.15</v>
      </c>
      <c r="I6" s="3">
        <v>0.1</v>
      </c>
      <c r="J6" s="3">
        <v>249</v>
      </c>
      <c r="K6" s="3">
        <v>128</v>
      </c>
      <c r="L6" s="3">
        <v>320</v>
      </c>
      <c r="M6" s="3">
        <v>125</v>
      </c>
      <c r="N6" s="3">
        <v>5.2999999999999999E-2</v>
      </c>
      <c r="O6" s="20">
        <f>IF(OR(E6="GA", E6="IN"), 25.4, 1)</f>
        <v>25.4</v>
      </c>
      <c r="P6" s="6" t="str">
        <f>"[Tool" &amp; A6-1 &amp; "]" &amp; CHAR(10) &amp;
"Type=PlasmaTool" &amp; CHAR(10) &amp;
"Name=" &amp; F6 &amp; CHAR(10) &amp;
"Comment=" &amp; CHAR(10) &amp;
"Tool\ number=" &amp; A6 &amp; CHAR(10) &amp;
"Kerf\ width=" &amp; N6*O6 &amp; CHAR(10) &amp;
"Plunge\ rate=99.999799999999993" &amp; CHAR(10) &amp;
"Pierce\ delay=" &amp; I6 &amp; CHAR(10) &amp;
"Pause\ at\ end\ of\ cut=0" &amp; CHAR(10) &amp;
"Wiggle\ length=9.999979999999999" &amp; CHAR(10) &amp;
"Pierce\ height=" &amp; H6*O6 &amp; CHAR(10) &amp;
"Cut\ height=" &amp; G6*O6 &amp; CHAR(10) &amp;
"Pierce\ type=0" &amp; CHAR(10) &amp;
"Feed\ rate=" &amp; J6*O6 &amp; CHAR(10) &amp;
"[pathRules]" &amp; CHAR(10) &amp;
"GlobalRule=-1"&amp;CHAR(10)</f>
        <v xml:space="preserve">[Tool0]
Type=PlasmaTool
Name=Mild Steel - 45 A - 16 GA
Comment=
Tool\ number=1
Kerf\ width=1.3462
Plunge\ rate=99.999799999999993
Pierce\ delay=0.1
Pause\ at\ end\ of\ cut=0
Wiggle\ length=9.999979999999999
Pierce\ height=3.81
Cut\ height=1.524
Pierce\ type=0
Feed\ rate=6324.6
[pathRules]
GlobalRule=-1
</v>
      </c>
      <c r="Q6" s="20">
        <f>IF( $C$2 = "English",
      IF( OR(E6="GA", E6="IN"),
           1,
           1/25.4),
      IF(E6="MM",
           1,
           25.4))</f>
        <v>1</v>
      </c>
      <c r="R6" s="2" t="str">
        <f>"[MATERIAL_NUMBER_" &amp; A6 &amp; "]"&amp;CHAR(10)&amp;
"NAME                = "&amp; F6 &amp;CHAR(10)&amp;
"KERF_WIDTH          = "&amp; N6*Q6 &amp;CHAR(10)&amp;
"THC                 = 1"&amp;CHAR(10)&amp;
"PIERCE_HEIGHT       = "&amp; H6*Q6 &amp;CHAR(10)&amp;
"PIERCE_DELAY        = "&amp;I6&amp;CHAR(10)&amp;
"PUDDLE_JUMP_HEIGHT  = "&amp;CHAR(10)&amp;
"PUDDLE_JUMP_DELAY   = "&amp;CHAR(10)&amp;
"CUT_HEIGHT          = "&amp; G6*Q6 &amp;CHAR(10)&amp;
"CUT_SPEED           = "&amp; J6*Q6 &amp;CHAR(10)&amp;
"CUT_AMPS            = "&amp;C6&amp;CHAR(10)&amp;
"CUT_VOLTS           = "&amp;K6&amp;CHAR(10)&amp;
"PAUSE_AT_END        = "&amp;CHAR(10)&amp;
"GAS_PRESSURE        = "&amp;CHAR(10)&amp;
"CUT_MODE            = " &amp;CHAR(10)</f>
        <v xml:space="preserve">[MATERIAL_NUMBER_1]
NAME                = Mild Steel - 45 A - 16 GA
KERF_WIDTH          = 0.053
THC                 = 1
PIERCE_HEIGHT       = 0.15
PIERCE_DELAY        = 0.1
PUDDLE_JUMP_HEIGHT  = 
PUDDLE_JUMP_DELAY   = 
CUT_HEIGHT          = 0.06
CUT_SPEED           = 249
CUT_AMPS            = 45
CUT_VOLTS           = 128
PAUSE_AT_END        = 
GAS_PRESSURE        = 
CUT_MODE            = 
</v>
      </c>
      <c r="W6" t="s">
        <v>25</v>
      </c>
      <c r="X6" t="s">
        <v>39</v>
      </c>
    </row>
    <row r="7" spans="1:24" x14ac:dyDescent="0.25">
      <c r="A7" s="3">
        <f>A6+1</f>
        <v>2</v>
      </c>
      <c r="B7" s="3" t="s">
        <v>9</v>
      </c>
      <c r="C7" s="3">
        <v>45</v>
      </c>
      <c r="D7" s="3">
        <v>14</v>
      </c>
      <c r="E7" s="3" t="s">
        <v>25</v>
      </c>
      <c r="F7" s="20" t="str">
        <f t="shared" ref="F7:F70" si="0">B7&amp;" - "&amp;C7&amp;" A - "&amp;D7 &amp; " " &amp;E7</f>
        <v>Mild Steel - 45 A - 14 GA</v>
      </c>
      <c r="G7" s="3">
        <v>0.06</v>
      </c>
      <c r="H7" s="3">
        <v>0.15</v>
      </c>
      <c r="I7" s="3">
        <v>0.2</v>
      </c>
      <c r="J7" s="3">
        <v>225</v>
      </c>
      <c r="K7" s="3">
        <v>128</v>
      </c>
      <c r="L7" s="3">
        <v>320</v>
      </c>
      <c r="M7" s="3">
        <v>125</v>
      </c>
      <c r="N7" s="3">
        <v>5.3999999999999999E-2</v>
      </c>
      <c r="O7" s="20">
        <f t="shared" ref="O7:O70" si="1">IF(OR(E7="GA", E7="IN"), 25.4, 1)</f>
        <v>25.4</v>
      </c>
      <c r="P7" s="6" t="str">
        <f t="shared" ref="P7:P70" si="2">"[Tool" &amp; A7-1 &amp; "]" &amp; CHAR(10) &amp;
"Type=PlasmaTool" &amp; CHAR(10) &amp;
"Name=" &amp; F7 &amp; CHAR(10) &amp;
"Comment=" &amp; CHAR(10) &amp;
"Tool\ number=" &amp; A7 &amp; CHAR(10) &amp;
"Kerf\ width=" &amp; N7*O7 &amp; CHAR(10) &amp;
"Plunge\ rate=99.999799999999993" &amp; CHAR(10) &amp;
"Pierce\ delay=" &amp; I7 &amp; CHAR(10) &amp;
"Pause\ at\ end\ of\ cut=0" &amp; CHAR(10) &amp;
"Wiggle\ length=9.999979999999999" &amp; CHAR(10) &amp;
"Pierce\ height=" &amp; H7*O7 &amp; CHAR(10) &amp;
"Cut\ height=" &amp; G7*O7 &amp; CHAR(10) &amp;
"Pierce\ type=0" &amp; CHAR(10) &amp;
"Feed\ rate=" &amp; J7*O7 &amp; CHAR(10) &amp;
"[pathRules]" &amp; CHAR(10) &amp;
"GlobalRule=-1"&amp;CHAR(10)</f>
        <v xml:space="preserve">[Tool1]
Type=PlasmaTool
Name=Mild Steel - 45 A - 14 GA
Comment=
Tool\ number=2
Kerf\ width=1.3716
Plunge\ rate=99.999799999999993
Pierce\ delay=0.2
Pause\ at\ end\ of\ cut=0
Wiggle\ length=9.999979999999999
Pierce\ height=3.81
Cut\ height=1.524
Pierce\ type=0
Feed\ rate=5715
[pathRules]
GlobalRule=-1
</v>
      </c>
      <c r="Q7" s="20">
        <f t="shared" ref="Q7:Q70" si="3">IF( $C$2 = "English",
      IF( OR(E7="GA", E7="IN"),
           1,
           1/25.4),
      IF(E7="MM",
           1,
           25.4))</f>
        <v>1</v>
      </c>
      <c r="R7" s="2" t="str">
        <f t="shared" ref="R7:R70" si="4">"[MATERIAL_NUMBER_" &amp; A7 &amp; "]"&amp;CHAR(10)&amp;
"NAME                = "&amp; F7 &amp;CHAR(10)&amp;
"KERF_WIDTH          = "&amp; N7*Q7 &amp;CHAR(10)&amp;
"THC                 = 1"&amp;CHAR(10)&amp;
"PIERCE_HEIGHT       = "&amp; H7*Q7 &amp;CHAR(10)&amp;
"PIERCE_DELAY        = "&amp;I7&amp;CHAR(10)&amp;
"PUDDLE_JUMP_HEIGHT  = "&amp;CHAR(10)&amp;
"PUDDLE_JUMP_DELAY   = "&amp;CHAR(10)&amp;
"CUT_HEIGHT          = "&amp; G7*Q7 &amp;CHAR(10)&amp;
"CUT_SPEED           = "&amp; J7*Q7 &amp;CHAR(10)&amp;
"CUT_AMPS            = "&amp;C7&amp;CHAR(10)&amp;
"CUT_VOLTS           = "&amp;K7&amp;CHAR(10)&amp;
"PAUSE_AT_END        = "&amp;CHAR(10)&amp;
"GAS_PRESSURE        = "&amp;CHAR(10)&amp;
"CUT_MODE            = " &amp;CHAR(10)</f>
        <v xml:space="preserve">[MATERIAL_NUMBER_2]
NAME                = Mild Steel - 45 A - 14 GA
KERF_WIDTH          = 0.054
THC                 = 1
PIERCE_HEIGHT       = 0.15
PIERCE_DELAY        = 0.2
PUDDLE_JUMP_HEIGHT  = 
PUDDLE_JUMP_DELAY   = 
CUT_HEIGHT          = 0.06
CUT_SPEED           = 225
CUT_AMPS            = 45
CUT_VOLTS           = 128
PAUSE_AT_END        = 
GAS_PRESSURE        = 
CUT_MODE            = 
</v>
      </c>
      <c r="W7" t="s">
        <v>26</v>
      </c>
      <c r="X7" t="s">
        <v>40</v>
      </c>
    </row>
    <row r="8" spans="1:24" x14ac:dyDescent="0.25">
      <c r="A8" s="3">
        <f t="shared" ref="A8:A75" si="5">A7+1</f>
        <v>3</v>
      </c>
      <c r="B8" s="3" t="s">
        <v>9</v>
      </c>
      <c r="C8" s="3">
        <v>45</v>
      </c>
      <c r="D8" s="3">
        <v>10</v>
      </c>
      <c r="E8" s="3" t="s">
        <v>25</v>
      </c>
      <c r="F8" s="20" t="str">
        <f t="shared" si="0"/>
        <v>Mild Steel - 45 A - 10 GA</v>
      </c>
      <c r="G8" s="3">
        <v>0.06</v>
      </c>
      <c r="H8" s="3">
        <v>0.15</v>
      </c>
      <c r="I8" s="3">
        <v>0.4</v>
      </c>
      <c r="J8" s="3">
        <v>129</v>
      </c>
      <c r="K8" s="3">
        <v>128</v>
      </c>
      <c r="L8" s="3">
        <v>181</v>
      </c>
      <c r="M8" s="3">
        <v>128</v>
      </c>
      <c r="N8" s="3">
        <v>5.7000000000000002E-2</v>
      </c>
      <c r="O8" s="20">
        <f t="shared" si="1"/>
        <v>25.4</v>
      </c>
      <c r="P8" s="6" t="str">
        <f t="shared" si="2"/>
        <v xml:space="preserve">[Tool2]
Type=PlasmaTool
Name=Mild Steel - 45 A - 10 GA
Comment=
Tool\ number=3
Kerf\ width=1.4478
Plunge\ rate=99.999799999999993
Pierce\ delay=0.4
Pause\ at\ end\ of\ cut=0
Wiggle\ length=9.999979999999999
Pierce\ height=3.81
Cut\ height=1.524
Pierce\ type=0
Feed\ rate=3276.6
[pathRules]
GlobalRule=-1
</v>
      </c>
      <c r="Q8" s="20">
        <f t="shared" si="3"/>
        <v>1</v>
      </c>
      <c r="R8" s="2" t="str">
        <f t="shared" si="4"/>
        <v xml:space="preserve">[MATERIAL_NUMBER_3]
NAME                = Mild Steel - 45 A - 10 GA
KERF_WIDTH          = 0.057
THC                 = 1
PIERCE_HEIGHT       = 0.15
PIERCE_DELAY        = 0.4
PUDDLE_JUMP_HEIGHT  = 
PUDDLE_JUMP_DELAY   = 
CUT_HEIGHT          = 0.06
CUT_SPEED           = 129
CUT_AMPS            = 45
CUT_VOLTS           = 128
PAUSE_AT_END        = 
GAS_PRESSURE        = 
CUT_MODE            = 
</v>
      </c>
      <c r="W8" t="s">
        <v>27</v>
      </c>
    </row>
    <row r="9" spans="1:24" x14ac:dyDescent="0.25">
      <c r="A9" s="3">
        <f t="shared" si="5"/>
        <v>4</v>
      </c>
      <c r="B9" s="3" t="s">
        <v>9</v>
      </c>
      <c r="C9" s="3">
        <v>45</v>
      </c>
      <c r="D9" s="19" t="s">
        <v>29</v>
      </c>
      <c r="E9" s="3" t="s">
        <v>26</v>
      </c>
      <c r="F9" s="20" t="str">
        <f t="shared" si="0"/>
        <v>Mild Steel - 45 A - 3/16 IN</v>
      </c>
      <c r="G9" s="3">
        <v>0.06</v>
      </c>
      <c r="H9" s="3">
        <v>0.15</v>
      </c>
      <c r="I9" s="3">
        <v>0.5</v>
      </c>
      <c r="J9" s="3">
        <v>85</v>
      </c>
      <c r="K9" s="3">
        <v>129</v>
      </c>
      <c r="L9" s="3">
        <v>122</v>
      </c>
      <c r="M9" s="3">
        <v>127</v>
      </c>
      <c r="N9" s="3">
        <v>5.8999999999999997E-2</v>
      </c>
      <c r="O9" s="20">
        <f t="shared" si="1"/>
        <v>25.4</v>
      </c>
      <c r="P9" s="6" t="str">
        <f t="shared" si="2"/>
        <v xml:space="preserve">[Tool3]
Type=PlasmaTool
Name=Mild Steel - 45 A - 3/16 IN
Comment=
Tool\ number=4
Kerf\ width=1.4986
Plunge\ rate=99.999799999999993
Pierce\ delay=0.5
Pause\ at\ end\ of\ cut=0
Wiggle\ length=9.999979999999999
Pierce\ height=3.81
Cut\ height=1.524
Pierce\ type=0
Feed\ rate=2159
[pathRules]
GlobalRule=-1
</v>
      </c>
      <c r="Q9" s="20">
        <f t="shared" si="3"/>
        <v>1</v>
      </c>
      <c r="R9" s="2" t="str">
        <f t="shared" si="4"/>
        <v xml:space="preserve">[MATERIAL_NUMBER_4]
NAME                = Mild Steel - 45 A - 3/16 IN
KERF_WIDTH          = 0.059
THC                 = 1
PIERCE_HEIGHT       = 0.15
PIERCE_DELAY        = 0.5
PUDDLE_JUMP_HEIGHT  = 
PUDDLE_JUMP_DELAY   = 
CUT_HEIGHT          = 0.06
CUT_SPEED           = 85
CUT_AMPS            = 45
CUT_VOLTS           = 129
PAUSE_AT_END        = 
GAS_PRESSURE        = 
CUT_MODE            = 
</v>
      </c>
    </row>
    <row r="10" spans="1:24" x14ac:dyDescent="0.25">
      <c r="A10" s="3">
        <f t="shared" si="5"/>
        <v>5</v>
      </c>
      <c r="B10" s="3" t="s">
        <v>9</v>
      </c>
      <c r="C10" s="3">
        <v>45</v>
      </c>
      <c r="D10" s="19" t="s">
        <v>30</v>
      </c>
      <c r="E10" s="3" t="s">
        <v>26</v>
      </c>
      <c r="F10" s="20" t="str">
        <f t="shared" si="0"/>
        <v>Mild Steel - 45 A - 1/4 IN</v>
      </c>
      <c r="G10" s="3">
        <v>0.06</v>
      </c>
      <c r="H10" s="3">
        <v>0.15</v>
      </c>
      <c r="I10" s="3">
        <v>0.6</v>
      </c>
      <c r="J10" s="3">
        <v>48</v>
      </c>
      <c r="K10" s="3">
        <v>130</v>
      </c>
      <c r="L10" s="3">
        <v>72</v>
      </c>
      <c r="M10" s="3">
        <v>127</v>
      </c>
      <c r="N10" s="3">
        <v>6.0999999999999999E-2</v>
      </c>
      <c r="O10" s="20">
        <f t="shared" si="1"/>
        <v>25.4</v>
      </c>
      <c r="P10" s="6" t="str">
        <f t="shared" si="2"/>
        <v xml:space="preserve">[Tool4]
Type=PlasmaTool
Name=Mild Steel - 45 A - 1/4 IN
Comment=
Tool\ number=5
Kerf\ width=1.5494
Plunge\ rate=99.999799999999993
Pierce\ delay=0.6
Pause\ at\ end\ of\ cut=0
Wiggle\ length=9.999979999999999
Pierce\ height=3.81
Cut\ height=1.524
Pierce\ type=0
Feed\ rate=1219.2
[pathRules]
GlobalRule=-1
</v>
      </c>
      <c r="Q10" s="20">
        <f t="shared" si="3"/>
        <v>1</v>
      </c>
      <c r="R10" s="2" t="str">
        <f t="shared" si="4"/>
        <v xml:space="preserve">[MATERIAL_NUMBER_5]
NAME                = Mild Steel - 45 A - 1/4 IN
KERF_WIDTH          = 0.061
THC                 = 1
PIERCE_HEIGHT       = 0.15
PIERCE_DELAY        = 0.6
PUDDLE_JUMP_HEIGHT  = 
PUDDLE_JUMP_DELAY   = 
CUT_HEIGHT          = 0.06
CUT_SPEED           = 48
CUT_AMPS            = 45
CUT_VOLTS           = 130
PAUSE_AT_END        = 
GAS_PRESSURE        = 
CUT_MODE            = 
</v>
      </c>
    </row>
    <row r="11" spans="1:24" x14ac:dyDescent="0.25">
      <c r="A11" s="3">
        <f t="shared" si="5"/>
        <v>6</v>
      </c>
      <c r="B11" s="3" t="s">
        <v>9</v>
      </c>
      <c r="C11" s="3">
        <v>45</v>
      </c>
      <c r="D11" s="19" t="s">
        <v>31</v>
      </c>
      <c r="E11" s="3" t="s">
        <v>26</v>
      </c>
      <c r="F11" s="20" t="str">
        <f t="shared" si="0"/>
        <v>Mild Steel - 45 A - 3/8 IN</v>
      </c>
      <c r="G11" s="3">
        <v>0.06</v>
      </c>
      <c r="H11" s="3">
        <v>0.15</v>
      </c>
      <c r="I11" s="3">
        <v>0.8</v>
      </c>
      <c r="J11" s="3">
        <v>33</v>
      </c>
      <c r="K11" s="3">
        <v>136</v>
      </c>
      <c r="L11" s="3">
        <v>38</v>
      </c>
      <c r="M11" s="3">
        <v>133</v>
      </c>
      <c r="N11" s="3">
        <v>6.9000000000000006E-2</v>
      </c>
      <c r="O11" s="20">
        <f t="shared" si="1"/>
        <v>25.4</v>
      </c>
      <c r="P11" s="6" t="str">
        <f t="shared" si="2"/>
        <v xml:space="preserve">[Tool5]
Type=PlasmaTool
Name=Mild Steel - 45 A - 3/8 IN
Comment=
Tool\ number=6
Kerf\ width=1.7526
Plunge\ rate=99.999799999999993
Pierce\ delay=0.8
Pause\ at\ end\ of\ cut=0
Wiggle\ length=9.999979999999999
Pierce\ height=3.81
Cut\ height=1.524
Pierce\ type=0
Feed\ rate=838.2
[pathRules]
GlobalRule=-1
</v>
      </c>
      <c r="Q11" s="20">
        <f t="shared" si="3"/>
        <v>1</v>
      </c>
      <c r="R11" s="2" t="str">
        <f t="shared" si="4"/>
        <v xml:space="preserve">[MATERIAL_NUMBER_6]
NAME                = Mild Steel - 45 A - 3/8 IN
KERF_WIDTH          = 0.069
THC                 = 1
PIERCE_HEIGHT       = 0.15
PIERCE_DELAY        = 0.8
PUDDLE_JUMP_HEIGHT  = 
PUDDLE_JUMP_DELAY   = 
CUT_HEIGHT          = 0.06
CUT_SPEED           = 33
CUT_AMPS            = 45
CUT_VOLTS           = 136
PAUSE_AT_END        = 
GAS_PRESSURE        = 
CUT_MODE            = 
</v>
      </c>
    </row>
    <row r="12" spans="1:24" x14ac:dyDescent="0.25">
      <c r="A12" s="3">
        <f t="shared" si="5"/>
        <v>7</v>
      </c>
      <c r="B12" s="3" t="s">
        <v>9</v>
      </c>
      <c r="C12" s="3">
        <v>45</v>
      </c>
      <c r="D12" s="19" t="s">
        <v>32</v>
      </c>
      <c r="E12" s="3" t="s">
        <v>26</v>
      </c>
      <c r="F12" s="20" t="str">
        <f t="shared" si="0"/>
        <v>Mild Steel - 45 A - 1/2 IN</v>
      </c>
      <c r="G12" s="3">
        <v>0.06</v>
      </c>
      <c r="H12" s="3">
        <v>0.15</v>
      </c>
      <c r="I12" s="3">
        <v>1</v>
      </c>
      <c r="J12" s="3">
        <v>18</v>
      </c>
      <c r="K12" s="3">
        <v>141</v>
      </c>
      <c r="L12" s="3">
        <v>24</v>
      </c>
      <c r="M12" s="3">
        <v>139</v>
      </c>
      <c r="N12" s="3">
        <v>7.6999999999999999E-2</v>
      </c>
      <c r="O12" s="20">
        <f t="shared" si="1"/>
        <v>25.4</v>
      </c>
      <c r="P12" s="6" t="str">
        <f t="shared" si="2"/>
        <v xml:space="preserve">[Tool6]
Type=PlasmaTool
Name=Mild Steel - 45 A - 1/2 IN
Comment=
Tool\ number=7
Kerf\ width=1.9558
Plunge\ rate=99.999799999999993
Pierce\ delay=1
Pause\ at\ end\ of\ cut=0
Wiggle\ length=9.999979999999999
Pierce\ height=3.81
Cut\ height=1.524
Pierce\ type=0
Feed\ rate=457.2
[pathRules]
GlobalRule=-1
</v>
      </c>
      <c r="Q12" s="20">
        <f t="shared" si="3"/>
        <v>1</v>
      </c>
      <c r="R12" s="2" t="str">
        <f t="shared" si="4"/>
        <v xml:space="preserve">[MATERIAL_NUMBER_7]
NAME                = Mild Steel - 45 A - 1/2 IN
KERF_WIDTH          = 0.077
THC                 = 1
PIERCE_HEIGHT       = 0.15
PIERCE_DELAY        = 1
PUDDLE_JUMP_HEIGHT  = 
PUDDLE_JUMP_DELAY   = 
CUT_HEIGHT          = 0.06
CUT_SPEED           = 18
CUT_AMPS            = 45
CUT_VOLTS           = 141
PAUSE_AT_END        = 
GAS_PRESSURE        = 
CUT_MODE            = 
</v>
      </c>
    </row>
    <row r="13" spans="1:24" x14ac:dyDescent="0.25">
      <c r="A13" s="3">
        <f t="shared" si="5"/>
        <v>8</v>
      </c>
      <c r="B13" s="3" t="s">
        <v>47</v>
      </c>
      <c r="C13" s="3">
        <v>45</v>
      </c>
      <c r="D13" s="19" t="s">
        <v>33</v>
      </c>
      <c r="E13" s="3" t="s">
        <v>26</v>
      </c>
      <c r="F13" s="20" t="str">
        <f t="shared" si="0"/>
        <v>Mild Steel - EDGE START - 45 A - 5/8 IN</v>
      </c>
      <c r="G13" s="7">
        <v>0.06</v>
      </c>
      <c r="H13" s="7">
        <v>0.15</v>
      </c>
      <c r="I13" s="7">
        <v>1</v>
      </c>
      <c r="J13" s="7">
        <v>16</v>
      </c>
      <c r="K13" s="7">
        <v>141</v>
      </c>
      <c r="L13" s="3">
        <v>16</v>
      </c>
      <c r="M13" s="3">
        <v>141</v>
      </c>
      <c r="N13" s="3">
        <v>8.2000000000000003E-2</v>
      </c>
      <c r="O13" s="20">
        <f t="shared" si="1"/>
        <v>25.4</v>
      </c>
      <c r="P13" s="6" t="str">
        <f t="shared" si="2"/>
        <v xml:space="preserve">[Tool7]
Type=PlasmaTool
Name=Mild Steel - EDGE START - 45 A - 5/8 IN
Comment=
Tool\ number=8
Kerf\ width=2.0828
Plunge\ rate=99.999799999999993
Pierce\ delay=1
Pause\ at\ end\ of\ cut=0
Wiggle\ length=9.999979999999999
Pierce\ height=3.81
Cut\ height=1.524
Pierce\ type=0
Feed\ rate=406.4
[pathRules]
GlobalRule=-1
</v>
      </c>
      <c r="Q13" s="20">
        <f t="shared" si="3"/>
        <v>1</v>
      </c>
      <c r="R13" s="2" t="str">
        <f t="shared" si="4"/>
        <v xml:space="preserve">[MATERIAL_NUMBER_8]
NAME                = Mild Steel - EDGE START - 45 A - 5/8 IN
KERF_WIDTH          = 0.082
THC                 = 1
PIERCE_HEIGHT       = 0.15
PIERCE_DELAY        = 1
PUDDLE_JUMP_HEIGHT  = 
PUDDLE_JUMP_DELAY   = 
CUT_HEIGHT          = 0.06
CUT_SPEED           = 16
CUT_AMPS            = 45
CUT_VOLTS           = 141
PAUSE_AT_END        = 
GAS_PRESSURE        = 
CUT_MODE            = 
</v>
      </c>
    </row>
    <row r="14" spans="1:24" x14ac:dyDescent="0.25">
      <c r="A14" s="3">
        <f t="shared" si="5"/>
        <v>9</v>
      </c>
      <c r="B14" s="3" t="s">
        <v>47</v>
      </c>
      <c r="C14" s="3">
        <v>45</v>
      </c>
      <c r="D14" s="19" t="s">
        <v>34</v>
      </c>
      <c r="E14" s="3" t="s">
        <v>26</v>
      </c>
      <c r="F14" s="20" t="str">
        <f t="shared" si="0"/>
        <v>Mild Steel - EDGE START - 45 A - 3/4 IN</v>
      </c>
      <c r="G14" s="7">
        <v>0.06</v>
      </c>
      <c r="H14" s="7">
        <v>0.15</v>
      </c>
      <c r="I14" s="7">
        <v>1</v>
      </c>
      <c r="J14" s="7">
        <v>10</v>
      </c>
      <c r="K14" s="7">
        <v>145</v>
      </c>
      <c r="L14" s="3">
        <v>10</v>
      </c>
      <c r="M14" s="3">
        <v>145</v>
      </c>
      <c r="N14" s="3">
        <v>8.5999999999999993E-2</v>
      </c>
      <c r="O14" s="20">
        <f t="shared" si="1"/>
        <v>25.4</v>
      </c>
      <c r="P14" s="6" t="str">
        <f t="shared" si="2"/>
        <v xml:space="preserve">[Tool8]
Type=PlasmaTool
Name=Mild Steel - EDGE START - 45 A - 3/4 IN
Comment=
Tool\ number=9
Kerf\ width=2.1844
Plunge\ rate=99.999799999999993
Pierce\ delay=1
Pause\ at\ end\ of\ cut=0
Wiggle\ length=9.999979999999999
Pierce\ height=3.81
Cut\ height=1.524
Pierce\ type=0
Feed\ rate=254
[pathRules]
GlobalRule=-1
</v>
      </c>
      <c r="Q14" s="20">
        <f t="shared" si="3"/>
        <v>1</v>
      </c>
      <c r="R14" s="2" t="str">
        <f t="shared" si="4"/>
        <v xml:space="preserve">[MATERIAL_NUMBER_9]
NAME                = Mild Steel - EDGE START - 45 A - 3/4 IN
KERF_WIDTH          = 0.086
THC                 = 1
PIERCE_HEIGHT       = 0.15
PIERCE_DELAY        = 1
PUDDLE_JUMP_HEIGHT  = 
PUDDLE_JUMP_DELAY   = 
CUT_HEIGHT          = 0.06
CUT_SPEED           = 10
CUT_AMPS            = 45
CUT_VOLTS           = 145
PAUSE_AT_END        = 
GAS_PRESSURE        = 
CUT_MODE            = 
</v>
      </c>
    </row>
    <row r="15" spans="1:24" x14ac:dyDescent="0.25">
      <c r="A15" s="3">
        <f t="shared" si="5"/>
        <v>10</v>
      </c>
      <c r="B15" s="3" t="s">
        <v>47</v>
      </c>
      <c r="C15" s="3">
        <v>45</v>
      </c>
      <c r="D15" s="19" t="s">
        <v>35</v>
      </c>
      <c r="E15" s="3" t="s">
        <v>26</v>
      </c>
      <c r="F15" s="20" t="str">
        <f t="shared" si="0"/>
        <v>Mild Steel - EDGE START - 45 A - 7/8 IN</v>
      </c>
      <c r="G15" s="7">
        <v>0.06</v>
      </c>
      <c r="H15" s="7">
        <v>0.15</v>
      </c>
      <c r="I15" s="7">
        <v>1</v>
      </c>
      <c r="J15" s="7">
        <v>7</v>
      </c>
      <c r="K15" s="7">
        <v>151</v>
      </c>
      <c r="L15" s="3">
        <v>7</v>
      </c>
      <c r="M15" s="3">
        <v>151</v>
      </c>
      <c r="N15" s="3">
        <v>0.10299999999999999</v>
      </c>
      <c r="O15" s="20">
        <f t="shared" si="1"/>
        <v>25.4</v>
      </c>
      <c r="P15" s="6" t="str">
        <f t="shared" si="2"/>
        <v xml:space="preserve">[Tool9]
Type=PlasmaTool
Name=Mild Steel - EDGE START - 45 A - 7/8 IN
Comment=
Tool\ number=10
Kerf\ width=2.6162
Plunge\ rate=99.999799999999993
Pierce\ delay=1
Pause\ at\ end\ of\ cut=0
Wiggle\ length=9.999979999999999
Pierce\ height=3.81
Cut\ height=1.524
Pierce\ type=0
Feed\ rate=177.8
[pathRules]
GlobalRule=-1
</v>
      </c>
      <c r="Q15" s="20">
        <f t="shared" si="3"/>
        <v>1</v>
      </c>
      <c r="R15" s="2" t="str">
        <f t="shared" si="4"/>
        <v xml:space="preserve">[MATERIAL_NUMBER_10]
NAME                = Mild Steel - EDGE START - 45 A - 7/8 IN
KERF_WIDTH          = 0.103
THC                 = 1
PIERCE_HEIGHT       = 0.15
PIERCE_DELAY        = 1
PUDDLE_JUMP_HEIGHT  = 
PUDDLE_JUMP_DELAY   = 
CUT_HEIGHT          = 0.06
CUT_SPEED           = 7
CUT_AMPS            = 45
CUT_VOLTS           = 151
PAUSE_AT_END        = 
GAS_PRESSURE        = 
CUT_MODE            = 
</v>
      </c>
    </row>
    <row r="16" spans="1:24" x14ac:dyDescent="0.25">
      <c r="A16" s="3">
        <f t="shared" si="5"/>
        <v>11</v>
      </c>
      <c r="B16" s="3" t="s">
        <v>47</v>
      </c>
      <c r="C16" s="3">
        <v>45</v>
      </c>
      <c r="D16" s="3">
        <v>1</v>
      </c>
      <c r="E16" s="3" t="s">
        <v>26</v>
      </c>
      <c r="F16" s="20" t="str">
        <f t="shared" si="0"/>
        <v>Mild Steel - EDGE START - 45 A - 1 IN</v>
      </c>
      <c r="G16" s="7">
        <v>0.06</v>
      </c>
      <c r="H16" s="7">
        <v>0.15</v>
      </c>
      <c r="I16" s="7">
        <v>1</v>
      </c>
      <c r="J16" s="7">
        <v>6</v>
      </c>
      <c r="K16" s="7">
        <v>154</v>
      </c>
      <c r="L16" s="3">
        <v>6</v>
      </c>
      <c r="M16" s="3">
        <v>154</v>
      </c>
      <c r="N16" s="3">
        <v>0.11899999999999999</v>
      </c>
      <c r="O16" s="20">
        <f t="shared" si="1"/>
        <v>25.4</v>
      </c>
      <c r="P16" s="6" t="str">
        <f t="shared" si="2"/>
        <v xml:space="preserve">[Tool10]
Type=PlasmaTool
Name=Mild Steel - EDGE START - 45 A - 1 IN
Comment=
Tool\ number=11
Kerf\ width=3.0226
Plunge\ rate=99.999799999999993
Pierce\ delay=1
Pause\ at\ end\ of\ cut=0
Wiggle\ length=9.999979999999999
Pierce\ height=3.81
Cut\ height=1.524
Pierce\ type=0
Feed\ rate=152.4
[pathRules]
GlobalRule=-1
</v>
      </c>
      <c r="Q16" s="20">
        <f t="shared" si="3"/>
        <v>1</v>
      </c>
      <c r="R16" s="2" t="str">
        <f t="shared" si="4"/>
        <v xml:space="preserve">[MATERIAL_NUMBER_11]
NAME                = Mild Steel - EDGE START - 45 A - 1 IN
KERF_WIDTH          = 0.119
THC                 = 1
PIERCE_HEIGHT       = 0.15
PIERCE_DELAY        = 1
PUDDLE_JUMP_HEIGHT  = 
PUDDLE_JUMP_DELAY   = 
CUT_HEIGHT          = 0.06
CUT_SPEED           = 6
CUT_AMPS            = 45
CUT_VOLTS           = 154
PAUSE_AT_END        = 
GAS_PRESSURE        = 
CUT_MODE            = 
</v>
      </c>
    </row>
    <row r="17" spans="1:18" x14ac:dyDescent="0.25">
      <c r="A17" s="5">
        <f t="shared" si="5"/>
        <v>12</v>
      </c>
      <c r="B17" s="5" t="s">
        <v>10</v>
      </c>
      <c r="C17" s="5">
        <v>45</v>
      </c>
      <c r="D17" s="5">
        <v>16</v>
      </c>
      <c r="E17" s="5" t="s">
        <v>25</v>
      </c>
      <c r="F17" s="21" t="str">
        <f t="shared" si="0"/>
        <v>Stainless Steel - 45 A - 16 GA</v>
      </c>
      <c r="G17" s="5">
        <v>0.06</v>
      </c>
      <c r="H17" s="5">
        <v>0.15</v>
      </c>
      <c r="I17" s="5">
        <v>0.1</v>
      </c>
      <c r="J17" s="5">
        <v>237</v>
      </c>
      <c r="K17" s="5">
        <v>125</v>
      </c>
      <c r="L17" s="5">
        <v>320</v>
      </c>
      <c r="M17" s="5">
        <v>128</v>
      </c>
      <c r="N17" s="5">
        <v>1.7000000000000001E-2</v>
      </c>
      <c r="O17" s="21">
        <f t="shared" si="1"/>
        <v>25.4</v>
      </c>
      <c r="P17" s="10" t="str">
        <f t="shared" si="2"/>
        <v xml:space="preserve">[Tool11]
Type=PlasmaTool
Name=Stainless Steel - 45 A - 16 GA
Comment=
Tool\ number=12
Kerf\ width=0.4318
Plunge\ rate=99.999799999999993
Pierce\ delay=0.1
Pause\ at\ end\ of\ cut=0
Wiggle\ length=9.999979999999999
Pierce\ height=3.81
Cut\ height=1.524
Pierce\ type=0
Feed\ rate=6019.8
[pathRules]
GlobalRule=-1
</v>
      </c>
      <c r="Q17" s="21">
        <f t="shared" si="3"/>
        <v>1</v>
      </c>
      <c r="R17" s="11" t="str">
        <f t="shared" si="4"/>
        <v xml:space="preserve">[MATERIAL_NUMBER_12]
NAME                = Stainless Steel - 45 A - 16 GA
KERF_WIDTH          = 0.017
THC                 = 1
PIERCE_HEIGHT       = 0.15
PIERCE_DELAY        = 0.1
PUDDLE_JUMP_HEIGHT  = 
PUDDLE_JUMP_DELAY   = 
CUT_HEIGHT          = 0.06
CUT_SPEED           = 237
CUT_AMPS            = 45
CUT_VOLTS           = 125
PAUSE_AT_END        = 
GAS_PRESSURE        = 
CUT_MODE            = 
</v>
      </c>
    </row>
    <row r="18" spans="1:18" x14ac:dyDescent="0.25">
      <c r="A18" s="5">
        <f t="shared" si="5"/>
        <v>13</v>
      </c>
      <c r="B18" s="5" t="s">
        <v>10</v>
      </c>
      <c r="C18" s="5">
        <v>45</v>
      </c>
      <c r="D18" s="5">
        <v>14</v>
      </c>
      <c r="E18" s="5" t="s">
        <v>25</v>
      </c>
      <c r="F18" s="21" t="str">
        <f t="shared" si="0"/>
        <v>Stainless Steel - 45 A - 14 GA</v>
      </c>
      <c r="G18" s="5">
        <v>0.06</v>
      </c>
      <c r="H18" s="5">
        <v>0.15</v>
      </c>
      <c r="I18" s="5">
        <v>0.2</v>
      </c>
      <c r="J18" s="5">
        <v>230</v>
      </c>
      <c r="K18" s="5">
        <v>126</v>
      </c>
      <c r="L18" s="5">
        <v>320</v>
      </c>
      <c r="M18" s="5">
        <v>129</v>
      </c>
      <c r="N18" s="5">
        <v>2.1999999999999999E-2</v>
      </c>
      <c r="O18" s="21">
        <f t="shared" si="1"/>
        <v>25.4</v>
      </c>
      <c r="P18" s="10" t="str">
        <f t="shared" si="2"/>
        <v xml:space="preserve">[Tool12]
Type=PlasmaTool
Name=Stainless Steel - 45 A - 14 GA
Comment=
Tool\ number=13
Kerf\ width=0.5588
Plunge\ rate=99.999799999999993
Pierce\ delay=0.2
Pause\ at\ end\ of\ cut=0
Wiggle\ length=9.999979999999999
Pierce\ height=3.81
Cut\ height=1.524
Pierce\ type=0
Feed\ rate=5842
[pathRules]
GlobalRule=-1
</v>
      </c>
      <c r="Q18" s="21">
        <f t="shared" si="3"/>
        <v>1</v>
      </c>
      <c r="R18" s="11" t="str">
        <f t="shared" si="4"/>
        <v xml:space="preserve">[MATERIAL_NUMBER_13]
NAME                = Stainless Steel - 45 A - 14 GA
KERF_WIDTH          = 0.022
THC                 = 1
PIERCE_HEIGHT       = 0.15
PIERCE_DELAY        = 0.2
PUDDLE_JUMP_HEIGHT  = 
PUDDLE_JUMP_DELAY   = 
CUT_HEIGHT          = 0.06
CUT_SPEED           = 230
CUT_AMPS            = 45
CUT_VOLTS           = 126
PAUSE_AT_END        = 
GAS_PRESSURE        = 
CUT_MODE            = 
</v>
      </c>
    </row>
    <row r="19" spans="1:18" x14ac:dyDescent="0.25">
      <c r="A19" s="5">
        <f t="shared" si="5"/>
        <v>14</v>
      </c>
      <c r="B19" s="5" t="s">
        <v>10</v>
      </c>
      <c r="C19" s="5">
        <v>45</v>
      </c>
      <c r="D19" s="5">
        <v>10</v>
      </c>
      <c r="E19" s="5" t="s">
        <v>25</v>
      </c>
      <c r="F19" s="21" t="str">
        <f t="shared" si="0"/>
        <v>Stainless Steel - 45 A - 10 GA</v>
      </c>
      <c r="G19" s="5">
        <v>0.06</v>
      </c>
      <c r="H19" s="5">
        <v>0.15</v>
      </c>
      <c r="I19" s="5">
        <v>0.4</v>
      </c>
      <c r="J19" s="5">
        <v>90</v>
      </c>
      <c r="K19" s="5">
        <v>130</v>
      </c>
      <c r="L19" s="5">
        <v>134</v>
      </c>
      <c r="M19" s="5">
        <v>128</v>
      </c>
      <c r="N19" s="5">
        <v>4.1000000000000002E-2</v>
      </c>
      <c r="O19" s="21">
        <f t="shared" si="1"/>
        <v>25.4</v>
      </c>
      <c r="P19" s="10" t="str">
        <f t="shared" si="2"/>
        <v xml:space="preserve">[Tool13]
Type=PlasmaTool
Name=Stainless Steel - 45 A - 10 GA
Comment=
Tool\ number=14
Kerf\ width=1.0414
Plunge\ rate=99.999799999999993
Pierce\ delay=0.4
Pause\ at\ end\ of\ cut=0
Wiggle\ length=9.999979999999999
Pierce\ height=3.81
Cut\ height=1.524
Pierce\ type=0
Feed\ rate=2286
[pathRules]
GlobalRule=-1
</v>
      </c>
      <c r="Q19" s="21">
        <f t="shared" si="3"/>
        <v>1</v>
      </c>
      <c r="R19" s="11" t="str">
        <f t="shared" si="4"/>
        <v xml:space="preserve">[MATERIAL_NUMBER_14]
NAME                = Stainless Steel - 45 A - 10 GA
KERF_WIDTH          = 0.041
THC                 = 1
PIERCE_HEIGHT       = 0.15
PIERCE_DELAY        = 0.4
PUDDLE_JUMP_HEIGHT  = 
PUDDLE_JUMP_DELAY   = 
CUT_HEIGHT          = 0.06
CUT_SPEED           = 90
CUT_AMPS            = 45
CUT_VOLTS           = 130
PAUSE_AT_END        = 
GAS_PRESSURE        = 
CUT_MODE            = 
</v>
      </c>
    </row>
    <row r="20" spans="1:18" x14ac:dyDescent="0.25">
      <c r="A20" s="5">
        <f t="shared" si="5"/>
        <v>15</v>
      </c>
      <c r="B20" s="5" t="s">
        <v>10</v>
      </c>
      <c r="C20" s="5">
        <v>45</v>
      </c>
      <c r="D20" s="5" t="s">
        <v>29</v>
      </c>
      <c r="E20" s="5" t="s">
        <v>26</v>
      </c>
      <c r="F20" s="21" t="str">
        <f t="shared" si="0"/>
        <v>Stainless Steel - 45 A - 3/16 IN</v>
      </c>
      <c r="G20" s="5">
        <v>0.06</v>
      </c>
      <c r="H20" s="5">
        <v>0.15</v>
      </c>
      <c r="I20" s="5">
        <v>0.5</v>
      </c>
      <c r="J20" s="5">
        <v>63</v>
      </c>
      <c r="K20" s="5">
        <v>131</v>
      </c>
      <c r="L20" s="5">
        <v>93</v>
      </c>
      <c r="M20" s="5">
        <v>130</v>
      </c>
      <c r="N20" s="5">
        <v>4.3999999999999997E-2</v>
      </c>
      <c r="O20" s="21">
        <f t="shared" si="1"/>
        <v>25.4</v>
      </c>
      <c r="P20" s="10" t="str">
        <f t="shared" si="2"/>
        <v xml:space="preserve">[Tool14]
Type=PlasmaTool
Name=Stainless Steel - 45 A - 3/16 IN
Comment=
Tool\ number=15
Kerf\ width=1.1176
Plunge\ rate=99.999799999999993
Pierce\ delay=0.5
Pause\ at\ end\ of\ cut=0
Wiggle\ length=9.999979999999999
Pierce\ height=3.81
Cut\ height=1.524
Pierce\ type=0
Feed\ rate=1600.2
[pathRules]
GlobalRule=-1
</v>
      </c>
      <c r="Q20" s="21">
        <f t="shared" si="3"/>
        <v>1</v>
      </c>
      <c r="R20" s="11" t="str">
        <f t="shared" si="4"/>
        <v xml:space="preserve">[MATERIAL_NUMBER_15]
NAME                = Stainless Steel - 45 A - 3/16 IN
KERF_WIDTH          = 0.044
THC                 = 1
PIERCE_HEIGHT       = 0.15
PIERCE_DELAY        = 0.5
PUDDLE_JUMP_HEIGHT  = 
PUDDLE_JUMP_DELAY   = 
CUT_HEIGHT          = 0.06
CUT_SPEED           = 63
CUT_AMPS            = 45
CUT_VOLTS           = 131
PAUSE_AT_END        = 
GAS_PRESSURE        = 
CUT_MODE            = 
</v>
      </c>
    </row>
    <row r="21" spans="1:18" x14ac:dyDescent="0.25">
      <c r="A21" s="5">
        <f t="shared" si="5"/>
        <v>16</v>
      </c>
      <c r="B21" s="5" t="s">
        <v>10</v>
      </c>
      <c r="C21" s="5">
        <v>45</v>
      </c>
      <c r="D21" s="5" t="s">
        <v>30</v>
      </c>
      <c r="E21" s="5" t="s">
        <v>26</v>
      </c>
      <c r="F21" s="21" t="str">
        <f t="shared" si="0"/>
        <v>Stainless Steel - 45 A - 1/4 IN</v>
      </c>
      <c r="G21" s="5">
        <v>0.06</v>
      </c>
      <c r="H21" s="5">
        <v>0.15</v>
      </c>
      <c r="I21" s="5">
        <v>0.6</v>
      </c>
      <c r="J21" s="5">
        <v>40</v>
      </c>
      <c r="K21" s="5">
        <v>131</v>
      </c>
      <c r="L21" s="5">
        <v>59</v>
      </c>
      <c r="M21" s="5">
        <v>131</v>
      </c>
      <c r="N21" s="5">
        <v>4.7E-2</v>
      </c>
      <c r="O21" s="21">
        <f t="shared" si="1"/>
        <v>25.4</v>
      </c>
      <c r="P21" s="10" t="str">
        <f t="shared" si="2"/>
        <v xml:space="preserve">[Tool15]
Type=PlasmaTool
Name=Stainless Steel - 45 A - 1/4 IN
Comment=
Tool\ number=16
Kerf\ width=1.1938
Plunge\ rate=99.999799999999993
Pierce\ delay=0.6
Pause\ at\ end\ of\ cut=0
Wiggle\ length=9.999979999999999
Pierce\ height=3.81
Cut\ height=1.524
Pierce\ type=0
Feed\ rate=1016
[pathRules]
GlobalRule=-1
</v>
      </c>
      <c r="Q21" s="21">
        <f t="shared" si="3"/>
        <v>1</v>
      </c>
      <c r="R21" s="11" t="str">
        <f t="shared" si="4"/>
        <v xml:space="preserve">[MATERIAL_NUMBER_16]
NAME                = Stainless Steel - 45 A - 1/4 IN
KERF_WIDTH          = 0.047
THC                 = 1
PIERCE_HEIGHT       = 0.15
PIERCE_DELAY        = 0.6
PUDDLE_JUMP_HEIGHT  = 
PUDDLE_JUMP_DELAY   = 
CUT_HEIGHT          = 0.06
CUT_SPEED           = 40
CUT_AMPS            = 45
CUT_VOLTS           = 131
PAUSE_AT_END        = 
GAS_PRESSURE        = 
CUT_MODE            = 
</v>
      </c>
    </row>
    <row r="22" spans="1:18" x14ac:dyDescent="0.25">
      <c r="A22" s="5">
        <f t="shared" si="5"/>
        <v>17</v>
      </c>
      <c r="B22" s="5" t="s">
        <v>10</v>
      </c>
      <c r="C22" s="5">
        <v>45</v>
      </c>
      <c r="D22" s="5" t="s">
        <v>31</v>
      </c>
      <c r="E22" s="5" t="s">
        <v>26</v>
      </c>
      <c r="F22" s="21" t="str">
        <f t="shared" si="0"/>
        <v>Stainless Steel - 45 A - 3/8 IN</v>
      </c>
      <c r="G22" s="5">
        <v>0.06</v>
      </c>
      <c r="H22" s="5">
        <v>0.15</v>
      </c>
      <c r="I22" s="5">
        <v>0.8</v>
      </c>
      <c r="J22" s="5">
        <v>26</v>
      </c>
      <c r="K22" s="5">
        <v>137</v>
      </c>
      <c r="L22" s="5">
        <v>29</v>
      </c>
      <c r="M22" s="5">
        <v>136</v>
      </c>
      <c r="N22" s="5">
        <v>6.0999999999999999E-2</v>
      </c>
      <c r="O22" s="21">
        <f t="shared" si="1"/>
        <v>25.4</v>
      </c>
      <c r="P22" s="10" t="str">
        <f t="shared" si="2"/>
        <v xml:space="preserve">[Tool16]
Type=PlasmaTool
Name=Stainless Steel - 45 A - 3/8 IN
Comment=
Tool\ number=17
Kerf\ width=1.5494
Plunge\ rate=99.999799999999993
Pierce\ delay=0.8
Pause\ at\ end\ of\ cut=0
Wiggle\ length=9.999979999999999
Pierce\ height=3.81
Cut\ height=1.524
Pierce\ type=0
Feed\ rate=660.4
[pathRules]
GlobalRule=-1
</v>
      </c>
      <c r="Q22" s="21">
        <f t="shared" si="3"/>
        <v>1</v>
      </c>
      <c r="R22" s="11" t="str">
        <f t="shared" si="4"/>
        <v xml:space="preserve">[MATERIAL_NUMBER_17]
NAME                = Stainless Steel - 45 A - 3/8 IN
KERF_WIDTH          = 0.061
THC                 = 1
PIERCE_HEIGHT       = 0.15
PIERCE_DELAY        = 0.8
PUDDLE_JUMP_HEIGHT  = 
PUDDLE_JUMP_DELAY   = 
CUT_HEIGHT          = 0.06
CUT_SPEED           = 26
CUT_AMPS            = 45
CUT_VOLTS           = 137
PAUSE_AT_END        = 
GAS_PRESSURE        = 
CUT_MODE            = 
</v>
      </c>
    </row>
    <row r="23" spans="1:18" x14ac:dyDescent="0.25">
      <c r="A23" s="5">
        <f t="shared" si="5"/>
        <v>18</v>
      </c>
      <c r="B23" s="5" t="s">
        <v>10</v>
      </c>
      <c r="C23" s="5">
        <v>45</v>
      </c>
      <c r="D23" s="5" t="s">
        <v>32</v>
      </c>
      <c r="E23" s="5" t="s">
        <v>26</v>
      </c>
      <c r="F23" s="21" t="str">
        <f t="shared" si="0"/>
        <v>Stainless Steel - 45 A - 1/2 IN</v>
      </c>
      <c r="G23" s="5">
        <v>0.06</v>
      </c>
      <c r="H23" s="5">
        <v>0.18</v>
      </c>
      <c r="I23" s="5">
        <v>1.2</v>
      </c>
      <c r="J23" s="5">
        <v>12</v>
      </c>
      <c r="K23" s="5">
        <v>142</v>
      </c>
      <c r="L23" s="5">
        <v>19</v>
      </c>
      <c r="M23" s="5">
        <v>140</v>
      </c>
      <c r="N23" s="5">
        <v>7.4999999999999997E-2</v>
      </c>
      <c r="O23" s="21">
        <f t="shared" si="1"/>
        <v>25.4</v>
      </c>
      <c r="P23" s="10" t="str">
        <f t="shared" si="2"/>
        <v xml:space="preserve">[Tool17]
Type=PlasmaTool
Name=Stainless Steel - 45 A - 1/2 IN
Comment=
Tool\ number=18
Kerf\ width=1.905
Plunge\ rate=99.999799999999993
Pierce\ delay=1.2
Pause\ at\ end\ of\ cut=0
Wiggle\ length=9.999979999999999
Pierce\ height=4.572
Cut\ height=1.524
Pierce\ type=0
Feed\ rate=304.8
[pathRules]
GlobalRule=-1
</v>
      </c>
      <c r="Q23" s="21">
        <f t="shared" si="3"/>
        <v>1</v>
      </c>
      <c r="R23" s="11" t="str">
        <f t="shared" si="4"/>
        <v xml:space="preserve">[MATERIAL_NUMBER_18]
NAME                = Stainless Steel - 45 A - 1/2 IN
KERF_WIDTH          = 0.075
THC                 = 1
PIERCE_HEIGHT       = 0.18
PIERCE_DELAY        = 1.2
PUDDLE_JUMP_HEIGHT  = 
PUDDLE_JUMP_DELAY   = 
CUT_HEIGHT          = 0.06
CUT_SPEED           = 12
CUT_AMPS            = 45
CUT_VOLTS           = 142
PAUSE_AT_END        = 
GAS_PRESSURE        = 
CUT_MODE            = 
</v>
      </c>
    </row>
    <row r="24" spans="1:18" x14ac:dyDescent="0.25">
      <c r="A24" s="5">
        <f t="shared" si="5"/>
        <v>19</v>
      </c>
      <c r="B24" s="5" t="s">
        <v>46</v>
      </c>
      <c r="C24" s="5">
        <v>45</v>
      </c>
      <c r="D24" s="5" t="s">
        <v>33</v>
      </c>
      <c r="E24" s="5" t="s">
        <v>26</v>
      </c>
      <c r="F24" s="21" t="str">
        <f t="shared" si="0"/>
        <v>Stainless Steel - EDGE START - 45 A - 5/8 IN</v>
      </c>
      <c r="G24" s="5">
        <v>0.06</v>
      </c>
      <c r="H24" s="7">
        <v>0.18</v>
      </c>
      <c r="I24" s="7">
        <v>1.2</v>
      </c>
      <c r="J24" s="5">
        <v>10</v>
      </c>
      <c r="K24" s="5">
        <v>145</v>
      </c>
      <c r="L24" s="5">
        <v>13</v>
      </c>
      <c r="M24" s="5">
        <v>142</v>
      </c>
      <c r="N24" s="5">
        <v>9.6000000000000002E-2</v>
      </c>
      <c r="O24" s="21">
        <f t="shared" si="1"/>
        <v>25.4</v>
      </c>
      <c r="P24" s="10" t="str">
        <f t="shared" si="2"/>
        <v xml:space="preserve">[Tool18]
Type=PlasmaTool
Name=Stainless Steel - EDGE START - 45 A - 5/8 IN
Comment=
Tool\ number=19
Kerf\ width=2.4384
Plunge\ rate=99.999799999999993
Pierce\ delay=1.2
Pause\ at\ end\ of\ cut=0
Wiggle\ length=9.999979999999999
Pierce\ height=4.572
Cut\ height=1.524
Pierce\ type=0
Feed\ rate=254
[pathRules]
GlobalRule=-1
</v>
      </c>
      <c r="Q24" s="21">
        <f t="shared" si="3"/>
        <v>1</v>
      </c>
      <c r="R24" s="11" t="str">
        <f t="shared" si="4"/>
        <v xml:space="preserve">[MATERIAL_NUMBER_19]
NAME                = Stainless Steel - EDGE START - 45 A - 5/8 IN
KERF_WIDTH          = 0.096
THC                 = 1
PIERCE_HEIGHT       = 0.18
PIERCE_DELAY        = 1.2
PUDDLE_JUMP_HEIGHT  = 
PUDDLE_JUMP_DELAY   = 
CUT_HEIGHT          = 0.06
CUT_SPEED           = 10
CUT_AMPS            = 45
CUT_VOLTS           = 145
PAUSE_AT_END        = 
GAS_PRESSURE        = 
CUT_MODE            = 
</v>
      </c>
    </row>
    <row r="25" spans="1:18" x14ac:dyDescent="0.25">
      <c r="A25" s="5">
        <f t="shared" si="5"/>
        <v>20</v>
      </c>
      <c r="B25" s="5" t="s">
        <v>46</v>
      </c>
      <c r="C25" s="5">
        <v>45</v>
      </c>
      <c r="D25" s="5" t="s">
        <v>34</v>
      </c>
      <c r="E25" s="5" t="s">
        <v>26</v>
      </c>
      <c r="F25" s="21" t="str">
        <f t="shared" si="0"/>
        <v>Stainless Steel - EDGE START - 45 A - 3/4 IN</v>
      </c>
      <c r="G25" s="5">
        <v>0.06</v>
      </c>
      <c r="H25" s="7">
        <v>0.18</v>
      </c>
      <c r="I25" s="7">
        <v>1.2</v>
      </c>
      <c r="J25" s="5">
        <v>7</v>
      </c>
      <c r="K25" s="5">
        <v>148</v>
      </c>
      <c r="L25" s="5">
        <v>9</v>
      </c>
      <c r="M25" s="5">
        <v>145</v>
      </c>
      <c r="N25" s="5">
        <v>0.11600000000000001</v>
      </c>
      <c r="O25" s="21">
        <f t="shared" si="1"/>
        <v>25.4</v>
      </c>
      <c r="P25" s="10" t="str">
        <f t="shared" si="2"/>
        <v xml:space="preserve">[Tool19]
Type=PlasmaTool
Name=Stainless Steel - EDGE START - 45 A - 3/4 IN
Comment=
Tool\ number=20
Kerf\ width=2.9464
Plunge\ rate=99.999799999999993
Pierce\ delay=1.2
Pause\ at\ end\ of\ cut=0
Wiggle\ length=9.999979999999999
Pierce\ height=4.572
Cut\ height=1.524
Pierce\ type=0
Feed\ rate=177.8
[pathRules]
GlobalRule=-1
</v>
      </c>
      <c r="Q25" s="21">
        <f t="shared" si="3"/>
        <v>1</v>
      </c>
      <c r="R25" s="11" t="str">
        <f t="shared" si="4"/>
        <v xml:space="preserve">[MATERIAL_NUMBER_20]
NAME                = Stainless Steel - EDGE START - 45 A - 3/4 IN
KERF_WIDTH          = 0.116
THC                 = 1
PIERCE_HEIGHT       = 0.18
PIERCE_DELAY        = 1.2
PUDDLE_JUMP_HEIGHT  = 
PUDDLE_JUMP_DELAY   = 
CUT_HEIGHT          = 0.06
CUT_SPEED           = 7
CUT_AMPS            = 45
CUT_VOLTS           = 148
PAUSE_AT_END        = 
GAS_PRESSURE        = 
CUT_MODE            = 
</v>
      </c>
    </row>
    <row r="26" spans="1:18" x14ac:dyDescent="0.25">
      <c r="A26" s="5">
        <f t="shared" si="5"/>
        <v>21</v>
      </c>
      <c r="B26" s="5" t="s">
        <v>46</v>
      </c>
      <c r="C26" s="5">
        <v>45</v>
      </c>
      <c r="D26" s="5" t="s">
        <v>35</v>
      </c>
      <c r="E26" s="5" t="s">
        <v>26</v>
      </c>
      <c r="F26" s="21" t="str">
        <f t="shared" si="0"/>
        <v>Stainless Steel - EDGE START - 45 A - 7/8 IN</v>
      </c>
      <c r="G26" s="5">
        <v>0.06</v>
      </c>
      <c r="H26" s="7">
        <v>0.18</v>
      </c>
      <c r="I26" s="7">
        <v>1.2</v>
      </c>
      <c r="J26" s="5">
        <v>5</v>
      </c>
      <c r="K26" s="5">
        <v>151</v>
      </c>
      <c r="L26" s="5">
        <v>6</v>
      </c>
      <c r="M26" s="5">
        <v>149</v>
      </c>
      <c r="N26" s="5">
        <v>0.13700000000000001</v>
      </c>
      <c r="O26" s="21">
        <f t="shared" si="1"/>
        <v>25.4</v>
      </c>
      <c r="P26" s="10" t="str">
        <f t="shared" si="2"/>
        <v xml:space="preserve">[Tool20]
Type=PlasmaTool
Name=Stainless Steel - EDGE START - 45 A - 7/8 IN
Comment=
Tool\ number=21
Kerf\ width=3.4798
Plunge\ rate=99.999799999999993
Pierce\ delay=1.2
Pause\ at\ end\ of\ cut=0
Wiggle\ length=9.999979999999999
Pierce\ height=4.572
Cut\ height=1.524
Pierce\ type=0
Feed\ rate=127
[pathRules]
GlobalRule=-1
</v>
      </c>
      <c r="Q26" s="21">
        <f t="shared" si="3"/>
        <v>1</v>
      </c>
      <c r="R26" s="11" t="str">
        <f t="shared" si="4"/>
        <v xml:space="preserve">[MATERIAL_NUMBER_21]
NAME                = Stainless Steel - EDGE START - 45 A - 7/8 IN
KERF_WIDTH          = 0.137
THC                 = 1
PIERCE_HEIGHT       = 0.18
PIERCE_DELAY        = 1.2
PUDDLE_JUMP_HEIGHT  = 
PUDDLE_JUMP_DELAY   = 
CUT_HEIGHT          = 0.06
CUT_SPEED           = 5
CUT_AMPS            = 45
CUT_VOLTS           = 151
PAUSE_AT_END        = 
GAS_PRESSURE        = 
CUT_MODE            = 
</v>
      </c>
    </row>
    <row r="27" spans="1:18" x14ac:dyDescent="0.25">
      <c r="A27" s="3">
        <f t="shared" si="5"/>
        <v>22</v>
      </c>
      <c r="B27" s="3" t="s">
        <v>11</v>
      </c>
      <c r="C27" s="3">
        <v>45</v>
      </c>
      <c r="D27" s="19" t="s">
        <v>36</v>
      </c>
      <c r="E27" s="3" t="s">
        <v>26</v>
      </c>
      <c r="F27" s="20" t="str">
        <f t="shared" si="0"/>
        <v>Aluminum - 45 A - 1/10 IN</v>
      </c>
      <c r="G27" s="3">
        <v>0.06</v>
      </c>
      <c r="H27" s="3">
        <v>0.15</v>
      </c>
      <c r="I27" s="3">
        <v>0.2</v>
      </c>
      <c r="J27" s="3">
        <v>240</v>
      </c>
      <c r="K27" s="3">
        <v>126</v>
      </c>
      <c r="L27" s="3">
        <v>320</v>
      </c>
      <c r="M27" s="3">
        <v>131</v>
      </c>
      <c r="N27" s="3">
        <v>5.6000000000000001E-2</v>
      </c>
      <c r="O27" s="20">
        <f t="shared" si="1"/>
        <v>25.4</v>
      </c>
      <c r="P27" s="6" t="str">
        <f t="shared" si="2"/>
        <v xml:space="preserve">[Tool21]
Type=PlasmaTool
Name=Aluminum - 45 A - 1/10 IN
Comment=
Tool\ number=22
Kerf\ width=1.4224
Plunge\ rate=99.999799999999993
Pierce\ delay=0.2
Pause\ at\ end\ of\ cut=0
Wiggle\ length=9.999979999999999
Pierce\ height=3.81
Cut\ height=1.524
Pierce\ type=0
Feed\ rate=6096
[pathRules]
GlobalRule=-1
</v>
      </c>
      <c r="Q27" s="20">
        <f t="shared" si="3"/>
        <v>1</v>
      </c>
      <c r="R27" s="2" t="str">
        <f t="shared" si="4"/>
        <v xml:space="preserve">[MATERIAL_NUMBER_22]
NAME                = Aluminum - 45 A - 1/10 IN
KERF_WIDTH          = 0.056
THC                 = 1
PIERCE_HEIGHT       = 0.15
PIERCE_DELAY        = 0.2
PUDDLE_JUMP_HEIGHT  = 
PUDDLE_JUMP_DELAY   = 
CUT_HEIGHT          = 0.06
CUT_SPEED           = 240
CUT_AMPS            = 45
CUT_VOLTS           = 126
PAUSE_AT_END        = 
GAS_PRESSURE        = 
CUT_MODE            = 
</v>
      </c>
    </row>
    <row r="28" spans="1:18" x14ac:dyDescent="0.25">
      <c r="A28" s="3">
        <f t="shared" si="5"/>
        <v>23</v>
      </c>
      <c r="B28" s="3" t="s">
        <v>11</v>
      </c>
      <c r="C28" s="3">
        <v>45</v>
      </c>
      <c r="D28" s="19" t="s">
        <v>37</v>
      </c>
      <c r="E28" s="3" t="s">
        <v>26</v>
      </c>
      <c r="F28" s="20" t="str">
        <f t="shared" si="0"/>
        <v>Aluminum - 45 A - 1/8 IN</v>
      </c>
      <c r="G28" s="3">
        <v>0.06</v>
      </c>
      <c r="H28" s="3">
        <v>0.15</v>
      </c>
      <c r="I28" s="3">
        <v>0.4</v>
      </c>
      <c r="J28" s="3">
        <v>170</v>
      </c>
      <c r="K28" s="3">
        <v>131</v>
      </c>
      <c r="L28" s="3">
        <v>263</v>
      </c>
      <c r="M28" s="3">
        <v>128</v>
      </c>
      <c r="N28" s="3">
        <v>0.06</v>
      </c>
      <c r="O28" s="20">
        <f t="shared" si="1"/>
        <v>25.4</v>
      </c>
      <c r="P28" s="6" t="str">
        <f t="shared" si="2"/>
        <v xml:space="preserve">[Tool22]
Type=PlasmaTool
Name=Aluminum - 45 A - 1/8 IN
Comment=
Tool\ number=23
Kerf\ width=1.524
Plunge\ rate=99.999799999999993
Pierce\ delay=0.4
Pause\ at\ end\ of\ cut=0
Wiggle\ length=9.999979999999999
Pierce\ height=3.81
Cut\ height=1.524
Pierce\ type=0
Feed\ rate=4318
[pathRules]
GlobalRule=-1
</v>
      </c>
      <c r="Q28" s="20">
        <f t="shared" si="3"/>
        <v>1</v>
      </c>
      <c r="R28" s="2" t="str">
        <f t="shared" si="4"/>
        <v xml:space="preserve">[MATERIAL_NUMBER_23]
NAME                = Aluminum - 45 A - 1/8 IN
KERF_WIDTH          = 0.06
THC                 = 1
PIERCE_HEIGHT       = 0.15
PIERCE_DELAY        = 0.4
PUDDLE_JUMP_HEIGHT  = 
PUDDLE_JUMP_DELAY   = 
CUT_HEIGHT          = 0.06
CUT_SPEED           = 170
CUT_AMPS            = 45
CUT_VOLTS           = 131
PAUSE_AT_END        = 
GAS_PRESSURE        = 
CUT_MODE            = 
</v>
      </c>
    </row>
    <row r="29" spans="1:18" x14ac:dyDescent="0.25">
      <c r="A29" s="3">
        <f t="shared" si="5"/>
        <v>24</v>
      </c>
      <c r="B29" s="3" t="s">
        <v>11</v>
      </c>
      <c r="C29" s="3">
        <v>45</v>
      </c>
      <c r="D29" s="3" t="s">
        <v>29</v>
      </c>
      <c r="E29" s="3" t="s">
        <v>26</v>
      </c>
      <c r="F29" s="20" t="str">
        <f t="shared" si="0"/>
        <v>Aluminum - 45 A - 3/16 IN</v>
      </c>
      <c r="G29" s="3">
        <v>0.06</v>
      </c>
      <c r="H29" s="3">
        <v>0.15</v>
      </c>
      <c r="I29" s="3">
        <v>0.4</v>
      </c>
      <c r="J29" s="3">
        <v>120</v>
      </c>
      <c r="K29" s="3">
        <v>134</v>
      </c>
      <c r="L29" s="3">
        <v>184</v>
      </c>
      <c r="M29" s="3">
        <v>130</v>
      </c>
      <c r="N29" s="3">
        <v>6.0999999999999999E-2</v>
      </c>
      <c r="O29" s="20">
        <f t="shared" si="1"/>
        <v>25.4</v>
      </c>
      <c r="P29" s="6" t="str">
        <f t="shared" si="2"/>
        <v xml:space="preserve">[Tool23]
Type=PlasmaTool
Name=Aluminum - 45 A - 3/16 IN
Comment=
Tool\ number=24
Kerf\ width=1.5494
Plunge\ rate=99.999799999999993
Pierce\ delay=0.4
Pause\ at\ end\ of\ cut=0
Wiggle\ length=9.999979999999999
Pierce\ height=3.81
Cut\ height=1.524
Pierce\ type=0
Feed\ rate=3048
[pathRules]
GlobalRule=-1
</v>
      </c>
      <c r="Q29" s="20">
        <f t="shared" si="3"/>
        <v>1</v>
      </c>
      <c r="R29" s="2" t="str">
        <f t="shared" si="4"/>
        <v xml:space="preserve">[MATERIAL_NUMBER_24]
NAME                = Aluminum - 45 A - 3/16 IN
KERF_WIDTH          = 0.061
THC                 = 1
PIERCE_HEIGHT       = 0.15
PIERCE_DELAY        = 0.4
PUDDLE_JUMP_HEIGHT  = 
PUDDLE_JUMP_DELAY   = 
CUT_HEIGHT          = 0.06
CUT_SPEED           = 120
CUT_AMPS            = 45
CUT_VOLTS           = 134
PAUSE_AT_END        = 
GAS_PRESSURE        = 
CUT_MODE            = 
</v>
      </c>
    </row>
    <row r="30" spans="1:18" x14ac:dyDescent="0.25">
      <c r="A30" s="3">
        <f t="shared" si="5"/>
        <v>25</v>
      </c>
      <c r="B30" s="3" t="s">
        <v>11</v>
      </c>
      <c r="C30" s="3">
        <v>45</v>
      </c>
      <c r="D30" s="3" t="s">
        <v>30</v>
      </c>
      <c r="E30" s="3" t="s">
        <v>26</v>
      </c>
      <c r="F30" s="20" t="str">
        <f t="shared" si="0"/>
        <v>Aluminum - 45 A - 1/4 IN</v>
      </c>
      <c r="G30" s="3">
        <v>0.06</v>
      </c>
      <c r="H30" s="3">
        <v>0.15</v>
      </c>
      <c r="I30" s="3">
        <v>0.5</v>
      </c>
      <c r="J30" s="3">
        <v>70</v>
      </c>
      <c r="K30" s="3">
        <v>137</v>
      </c>
      <c r="L30" s="3">
        <v>104</v>
      </c>
      <c r="M30" s="3">
        <v>132</v>
      </c>
      <c r="N30" s="3">
        <v>6.3E-2</v>
      </c>
      <c r="O30" s="20">
        <f t="shared" si="1"/>
        <v>25.4</v>
      </c>
      <c r="P30" s="6" t="str">
        <f t="shared" si="2"/>
        <v xml:space="preserve">[Tool24]
Type=PlasmaTool
Name=Aluminum - 45 A - 1/4 IN
Comment=
Tool\ number=25
Kerf\ width=1.6002
Plunge\ rate=99.999799999999993
Pierce\ delay=0.5
Pause\ at\ end\ of\ cut=0
Wiggle\ length=9.999979999999999
Pierce\ height=3.81
Cut\ height=1.524
Pierce\ type=0
Feed\ rate=1778
[pathRules]
GlobalRule=-1
</v>
      </c>
      <c r="Q30" s="20">
        <f t="shared" si="3"/>
        <v>1</v>
      </c>
      <c r="R30" s="2" t="str">
        <f t="shared" si="4"/>
        <v xml:space="preserve">[MATERIAL_NUMBER_25]
NAME                = Aluminum - 45 A - 1/4 IN
KERF_WIDTH          = 0.063
THC                 = 1
PIERCE_HEIGHT       = 0.15
PIERCE_DELAY        = 0.5
PUDDLE_JUMP_HEIGHT  = 
PUDDLE_JUMP_DELAY   = 
CUT_HEIGHT          = 0.06
CUT_SPEED           = 70
CUT_AMPS            = 45
CUT_VOLTS           = 137
PAUSE_AT_END        = 
GAS_PRESSURE        = 
CUT_MODE            = 
</v>
      </c>
    </row>
    <row r="31" spans="1:18" x14ac:dyDescent="0.25">
      <c r="A31" s="3">
        <f t="shared" si="5"/>
        <v>26</v>
      </c>
      <c r="B31" s="3" t="s">
        <v>11</v>
      </c>
      <c r="C31" s="3">
        <v>45</v>
      </c>
      <c r="D31" s="3" t="s">
        <v>31</v>
      </c>
      <c r="E31" s="3" t="s">
        <v>26</v>
      </c>
      <c r="F31" s="20" t="str">
        <f t="shared" si="0"/>
        <v>Aluminum - 45 A - 3/8 IN</v>
      </c>
      <c r="G31" s="3">
        <v>0.06</v>
      </c>
      <c r="H31" s="3">
        <v>0.15</v>
      </c>
      <c r="I31" s="3">
        <v>0.7</v>
      </c>
      <c r="J31" s="3">
        <v>36</v>
      </c>
      <c r="K31" s="3">
        <v>141</v>
      </c>
      <c r="L31" s="3">
        <v>42</v>
      </c>
      <c r="M31" s="3">
        <v>139</v>
      </c>
      <c r="N31" s="3">
        <v>7.2999999999999995E-2</v>
      </c>
      <c r="O31" s="20">
        <f t="shared" si="1"/>
        <v>25.4</v>
      </c>
      <c r="P31" s="6" t="str">
        <f t="shared" si="2"/>
        <v xml:space="preserve">[Tool25]
Type=PlasmaTool
Name=Aluminum - 45 A - 3/8 IN
Comment=
Tool\ number=26
Kerf\ width=1.8542
Plunge\ rate=99.999799999999993
Pierce\ delay=0.7
Pause\ at\ end\ of\ cut=0
Wiggle\ length=9.999979999999999
Pierce\ height=3.81
Cut\ height=1.524
Pierce\ type=0
Feed\ rate=914.4
[pathRules]
GlobalRule=-1
</v>
      </c>
      <c r="Q31" s="20">
        <f t="shared" si="3"/>
        <v>1</v>
      </c>
      <c r="R31" s="2" t="str">
        <f t="shared" si="4"/>
        <v xml:space="preserve">[MATERIAL_NUMBER_26]
NAME                = Aluminum - 45 A - 3/8 IN
KERF_WIDTH          = 0.073
THC                 = 1
PIERCE_HEIGHT       = 0.15
PIERCE_DELAY        = 0.7
PUDDLE_JUMP_HEIGHT  = 
PUDDLE_JUMP_DELAY   = 
CUT_HEIGHT          = 0.06
CUT_SPEED           = 36
CUT_AMPS            = 45
CUT_VOLTS           = 141
PAUSE_AT_END        = 
GAS_PRESSURE        = 
CUT_MODE            = 
</v>
      </c>
    </row>
    <row r="32" spans="1:18" x14ac:dyDescent="0.25">
      <c r="A32" s="3">
        <f t="shared" si="5"/>
        <v>27</v>
      </c>
      <c r="B32" s="3" t="s">
        <v>45</v>
      </c>
      <c r="C32" s="3">
        <v>45</v>
      </c>
      <c r="D32" s="3" t="s">
        <v>32</v>
      </c>
      <c r="E32" s="3" t="s">
        <v>26</v>
      </c>
      <c r="F32" s="20" t="str">
        <f t="shared" si="0"/>
        <v>Aluminum - EDGE START - 45 A - 1/2 IN</v>
      </c>
      <c r="G32" s="3">
        <v>0.06</v>
      </c>
      <c r="H32" s="7">
        <v>0.15</v>
      </c>
      <c r="I32" s="7">
        <v>0.7</v>
      </c>
      <c r="J32" s="3">
        <v>21</v>
      </c>
      <c r="K32" s="3">
        <v>145</v>
      </c>
      <c r="L32" s="3">
        <v>26</v>
      </c>
      <c r="M32" s="3">
        <v>143</v>
      </c>
      <c r="N32" s="3">
        <v>8.2000000000000003E-2</v>
      </c>
      <c r="O32" s="20">
        <f t="shared" si="1"/>
        <v>25.4</v>
      </c>
      <c r="P32" s="6" t="str">
        <f t="shared" si="2"/>
        <v xml:space="preserve">[Tool26]
Type=PlasmaTool
Name=Aluminum - EDGE START - 45 A - 1/2 IN
Comment=
Tool\ number=27
Kerf\ width=2.0828
Plunge\ rate=99.999799999999993
Pierce\ delay=0.7
Pause\ at\ end\ of\ cut=0
Wiggle\ length=9.999979999999999
Pierce\ height=3.81
Cut\ height=1.524
Pierce\ type=0
Feed\ rate=533.4
[pathRules]
GlobalRule=-1
</v>
      </c>
      <c r="Q32" s="20">
        <f t="shared" si="3"/>
        <v>1</v>
      </c>
      <c r="R32" s="2" t="str">
        <f t="shared" si="4"/>
        <v xml:space="preserve">[MATERIAL_NUMBER_27]
NAME                = Aluminum - EDGE START - 45 A - 1/2 IN
KERF_WIDTH          = 0.082
THC                 = 1
PIERCE_HEIGHT       = 0.15
PIERCE_DELAY        = 0.7
PUDDLE_JUMP_HEIGHT  = 
PUDDLE_JUMP_DELAY   = 
CUT_HEIGHT          = 0.06
CUT_SPEED           = 21
CUT_AMPS            = 45
CUT_VOLTS           = 145
PAUSE_AT_END        = 
GAS_PRESSURE        = 
CUT_MODE            = 
</v>
      </c>
    </row>
    <row r="33" spans="1:18" x14ac:dyDescent="0.25">
      <c r="A33" s="3">
        <f t="shared" si="5"/>
        <v>28</v>
      </c>
      <c r="B33" s="3" t="s">
        <v>45</v>
      </c>
      <c r="C33" s="3">
        <v>45</v>
      </c>
      <c r="D33" s="3" t="s">
        <v>33</v>
      </c>
      <c r="E33" s="3" t="s">
        <v>26</v>
      </c>
      <c r="F33" s="20" t="str">
        <f t="shared" si="0"/>
        <v>Aluminum - EDGE START - 45 A - 5/8 IN</v>
      </c>
      <c r="G33" s="3">
        <v>0.06</v>
      </c>
      <c r="H33" s="7">
        <v>0.15</v>
      </c>
      <c r="I33" s="7">
        <v>0.7</v>
      </c>
      <c r="J33" s="3">
        <v>15</v>
      </c>
      <c r="K33" s="3">
        <v>152</v>
      </c>
      <c r="L33" s="3">
        <v>14</v>
      </c>
      <c r="M33" s="3">
        <v>148</v>
      </c>
      <c r="N33" s="3">
        <v>0.1</v>
      </c>
      <c r="O33" s="20">
        <f t="shared" si="1"/>
        <v>25.4</v>
      </c>
      <c r="P33" s="6" t="str">
        <f t="shared" si="2"/>
        <v xml:space="preserve">[Tool27]
Type=PlasmaTool
Name=Aluminum - EDGE START - 45 A - 5/8 IN
Comment=
Tool\ number=28
Kerf\ width=2.54
Plunge\ rate=99.999799999999993
Pierce\ delay=0.7
Pause\ at\ end\ of\ cut=0
Wiggle\ length=9.999979999999999
Pierce\ height=3.81
Cut\ height=1.524
Pierce\ type=0
Feed\ rate=381
[pathRules]
GlobalRule=-1
</v>
      </c>
      <c r="Q33" s="20">
        <f t="shared" si="3"/>
        <v>1</v>
      </c>
      <c r="R33" s="2" t="str">
        <f t="shared" si="4"/>
        <v xml:space="preserve">[MATERIAL_NUMBER_28]
NAME                = Aluminum - EDGE START - 45 A - 5/8 IN
KERF_WIDTH          = 0.1
THC                 = 1
PIERCE_HEIGHT       = 0.15
PIERCE_DELAY        = 0.7
PUDDLE_JUMP_HEIGHT  = 
PUDDLE_JUMP_DELAY   = 
CUT_HEIGHT          = 0.06
CUT_SPEED           = 15
CUT_AMPS            = 45
CUT_VOLTS           = 152
PAUSE_AT_END        = 
GAS_PRESSURE        = 
CUT_MODE            = 
</v>
      </c>
    </row>
    <row r="34" spans="1:18" x14ac:dyDescent="0.25">
      <c r="A34" s="3">
        <f t="shared" si="5"/>
        <v>29</v>
      </c>
      <c r="B34" s="3" t="s">
        <v>45</v>
      </c>
      <c r="C34" s="3">
        <v>45</v>
      </c>
      <c r="D34" s="3" t="s">
        <v>34</v>
      </c>
      <c r="E34" s="3" t="s">
        <v>26</v>
      </c>
      <c r="F34" s="20" t="str">
        <f t="shared" si="0"/>
        <v>Aluminum - EDGE START - 45 A - 3/4 IN</v>
      </c>
      <c r="G34" s="3">
        <v>0.06</v>
      </c>
      <c r="H34" s="7">
        <v>0.15</v>
      </c>
      <c r="I34" s="7">
        <v>0.7</v>
      </c>
      <c r="J34" s="3">
        <v>8</v>
      </c>
      <c r="K34" s="3">
        <v>158</v>
      </c>
      <c r="L34" s="3">
        <v>9</v>
      </c>
      <c r="M34" s="3">
        <v>153</v>
      </c>
      <c r="N34" s="3">
        <v>0.11700000000000001</v>
      </c>
      <c r="O34" s="20">
        <f t="shared" si="1"/>
        <v>25.4</v>
      </c>
      <c r="P34" s="6" t="str">
        <f t="shared" si="2"/>
        <v xml:space="preserve">[Tool28]
Type=PlasmaTool
Name=Aluminum - EDGE START - 45 A - 3/4 IN
Comment=
Tool\ number=29
Kerf\ width=2.9718
Plunge\ rate=99.999799999999993
Pierce\ delay=0.7
Pause\ at\ end\ of\ cut=0
Wiggle\ length=9.999979999999999
Pierce\ height=3.81
Cut\ height=1.524
Pierce\ type=0
Feed\ rate=203.2
[pathRules]
GlobalRule=-1
</v>
      </c>
      <c r="Q34" s="20">
        <f t="shared" si="3"/>
        <v>1</v>
      </c>
      <c r="R34" s="2" t="str">
        <f t="shared" si="4"/>
        <v xml:space="preserve">[MATERIAL_NUMBER_29]
NAME                = Aluminum - EDGE START - 45 A - 3/4 IN
KERF_WIDTH          = 0.117
THC                 = 1
PIERCE_HEIGHT       = 0.15
PIERCE_DELAY        = 0.7
PUDDLE_JUMP_HEIGHT  = 
PUDDLE_JUMP_DELAY   = 
CUT_HEIGHT          = 0.06
CUT_SPEED           = 8
CUT_AMPS            = 45
CUT_VOLTS           = 158
PAUSE_AT_END        = 
GAS_PRESSURE        = 
CUT_MODE            = 
</v>
      </c>
    </row>
    <row r="35" spans="1:18" x14ac:dyDescent="0.25">
      <c r="A35" s="5">
        <f t="shared" si="5"/>
        <v>30</v>
      </c>
      <c r="B35" s="5" t="s">
        <v>12</v>
      </c>
      <c r="C35" s="5">
        <v>40</v>
      </c>
      <c r="D35" s="5">
        <v>26</v>
      </c>
      <c r="E35" s="5" t="s">
        <v>25</v>
      </c>
      <c r="F35" s="21" t="str">
        <f t="shared" si="0"/>
        <v>Mild Steel - FineCut - 40 A - 26 GA</v>
      </c>
      <c r="G35" s="5">
        <v>0.06</v>
      </c>
      <c r="H35" s="5">
        <v>0.15</v>
      </c>
      <c r="I35" s="5">
        <v>0</v>
      </c>
      <c r="J35" s="5">
        <v>325</v>
      </c>
      <c r="K35" s="5">
        <v>78</v>
      </c>
      <c r="L35" s="5"/>
      <c r="M35" s="5"/>
      <c r="N35" s="5">
        <v>2.5000000000000001E-2</v>
      </c>
      <c r="O35" s="21">
        <f t="shared" si="1"/>
        <v>25.4</v>
      </c>
      <c r="P35" s="10" t="str">
        <f t="shared" si="2"/>
        <v xml:space="preserve">[Tool29]
Type=PlasmaTool
Name=Mild Steel - FineCut - 40 A - 26 GA
Comment=
Tool\ number=30
Kerf\ width=0.635
Plunge\ rate=99.999799999999993
Pierce\ delay=0
Pause\ at\ end\ of\ cut=0
Wiggle\ length=9.999979999999999
Pierce\ height=3.81
Cut\ height=1.524
Pierce\ type=0
Feed\ rate=8255
[pathRules]
GlobalRule=-1
</v>
      </c>
      <c r="Q35" s="21">
        <f t="shared" si="3"/>
        <v>1</v>
      </c>
      <c r="R35" s="11" t="str">
        <f t="shared" si="4"/>
        <v xml:space="preserve">[MATERIAL_NUMBER_30]
NAME                = Mild Steel - FineCut - 40 A - 26 GA
KERF_WIDTH          = 0.025
THC                 = 1
PIERCE_HEIGHT       = 0.15
PIERCE_DELAY        = 0
PUDDLE_JUMP_HEIGHT  = 
PUDDLE_JUMP_DELAY   = 
CUT_HEIGHT          = 0.06
CUT_SPEED           = 325
CUT_AMPS            = 40
CUT_VOLTS           = 78
PAUSE_AT_END        = 
GAS_PRESSURE        = 
CUT_MODE            = 
</v>
      </c>
    </row>
    <row r="36" spans="1:18" x14ac:dyDescent="0.25">
      <c r="A36" s="5">
        <f t="shared" si="5"/>
        <v>31</v>
      </c>
      <c r="B36" s="5" t="s">
        <v>12</v>
      </c>
      <c r="C36" s="5">
        <v>40</v>
      </c>
      <c r="D36" s="5">
        <v>24</v>
      </c>
      <c r="E36" s="5" t="s">
        <v>25</v>
      </c>
      <c r="F36" s="21" t="str">
        <f t="shared" si="0"/>
        <v>Mild Steel - FineCut - 40 A - 24 GA</v>
      </c>
      <c r="G36" s="5">
        <v>0.06</v>
      </c>
      <c r="H36" s="5">
        <v>0.15</v>
      </c>
      <c r="I36" s="5">
        <v>0</v>
      </c>
      <c r="J36" s="5">
        <v>325</v>
      </c>
      <c r="K36" s="5">
        <v>78</v>
      </c>
      <c r="L36" s="5"/>
      <c r="M36" s="5"/>
      <c r="N36" s="5">
        <v>2.9000000000000001E-2</v>
      </c>
      <c r="O36" s="21">
        <f t="shared" si="1"/>
        <v>25.4</v>
      </c>
      <c r="P36" s="10" t="str">
        <f t="shared" si="2"/>
        <v xml:space="preserve">[Tool30]
Type=PlasmaTool
Name=Mild Steel - FineCut - 40 A - 24 GA
Comment=
Tool\ number=31
Kerf\ width=0.7366
Plunge\ rate=99.999799999999993
Pierce\ delay=0
Pause\ at\ end\ of\ cut=0
Wiggle\ length=9.999979999999999
Pierce\ height=3.81
Cut\ height=1.524
Pierce\ type=0
Feed\ rate=8255
[pathRules]
GlobalRule=-1
</v>
      </c>
      <c r="Q36" s="21">
        <f t="shared" si="3"/>
        <v>1</v>
      </c>
      <c r="R36" s="11" t="str">
        <f t="shared" si="4"/>
        <v xml:space="preserve">[MATERIAL_NUMBER_31]
NAME                = Mild Steel - FineCut - 40 A - 24 GA
KERF_WIDTH          = 0.029
THC                 = 1
PIERCE_HEIGHT       = 0.15
PIERCE_DELAY        = 0
PUDDLE_JUMP_HEIGHT  = 
PUDDLE_JUMP_DELAY   = 
CUT_HEIGHT          = 0.06
CUT_SPEED           = 325
CUT_AMPS            = 40
CUT_VOLTS           = 78
PAUSE_AT_END        = 
GAS_PRESSURE        = 
CUT_MODE            = 
</v>
      </c>
    </row>
    <row r="37" spans="1:18" x14ac:dyDescent="0.25">
      <c r="A37" s="5">
        <f t="shared" si="5"/>
        <v>32</v>
      </c>
      <c r="B37" s="5" t="s">
        <v>12</v>
      </c>
      <c r="C37" s="5">
        <v>40</v>
      </c>
      <c r="D37" s="5">
        <v>22</v>
      </c>
      <c r="E37" s="5" t="s">
        <v>25</v>
      </c>
      <c r="F37" s="21" t="str">
        <f t="shared" si="0"/>
        <v>Mild Steel - FineCut - 40 A - 22 GA</v>
      </c>
      <c r="G37" s="5">
        <v>0.06</v>
      </c>
      <c r="H37" s="5">
        <v>0.15</v>
      </c>
      <c r="I37" s="5">
        <v>0.1</v>
      </c>
      <c r="J37" s="5">
        <v>325</v>
      </c>
      <c r="K37" s="5">
        <v>78</v>
      </c>
      <c r="L37" s="5"/>
      <c r="M37" s="5"/>
      <c r="N37" s="5">
        <v>2.4E-2</v>
      </c>
      <c r="O37" s="21">
        <f t="shared" si="1"/>
        <v>25.4</v>
      </c>
      <c r="P37" s="10" t="str">
        <f t="shared" si="2"/>
        <v xml:space="preserve">[Tool31]
Type=PlasmaTool
Name=Mild Steel - FineCut - 40 A - 22 GA
Comment=
Tool\ number=32
Kerf\ width=0.6096
Plunge\ rate=99.999799999999993
Pierce\ delay=0.1
Pause\ at\ end\ of\ cut=0
Wiggle\ length=9.999979999999999
Pierce\ height=3.81
Cut\ height=1.524
Pierce\ type=0
Feed\ rate=8255
[pathRules]
GlobalRule=-1
</v>
      </c>
      <c r="Q37" s="21">
        <f t="shared" si="3"/>
        <v>1</v>
      </c>
      <c r="R37" s="11" t="str">
        <f t="shared" si="4"/>
        <v xml:space="preserve">[MATERIAL_NUMBER_32]
NAME                = Mild Steel - FineCut - 40 A - 22 GA
KERF_WIDTH          = 0.024
THC                 = 1
PIERCE_HEIGHT       = 0.15
PIERCE_DELAY        = 0.1
PUDDLE_JUMP_HEIGHT  = 
PUDDLE_JUMP_DELAY   = 
CUT_HEIGHT          = 0.06
CUT_SPEED           = 325
CUT_AMPS            = 40
CUT_VOLTS           = 78
PAUSE_AT_END        = 
GAS_PRESSURE        = 
CUT_MODE            = 
</v>
      </c>
    </row>
    <row r="38" spans="1:18" x14ac:dyDescent="0.25">
      <c r="A38" s="5">
        <f t="shared" si="5"/>
        <v>33</v>
      </c>
      <c r="B38" s="5" t="s">
        <v>12</v>
      </c>
      <c r="C38" s="5">
        <v>40</v>
      </c>
      <c r="D38" s="5">
        <v>20</v>
      </c>
      <c r="E38" s="5" t="s">
        <v>25</v>
      </c>
      <c r="F38" s="21" t="str">
        <f t="shared" si="0"/>
        <v>Mild Steel - FineCut - 40 A - 20 GA</v>
      </c>
      <c r="G38" s="5">
        <v>0.06</v>
      </c>
      <c r="H38" s="5">
        <v>0.15</v>
      </c>
      <c r="I38" s="5">
        <v>0.1</v>
      </c>
      <c r="J38" s="5">
        <v>325</v>
      </c>
      <c r="K38" s="5">
        <v>78</v>
      </c>
      <c r="L38" s="5"/>
      <c r="M38" s="5"/>
      <c r="N38" s="5">
        <v>0.02</v>
      </c>
      <c r="O38" s="21">
        <f t="shared" si="1"/>
        <v>25.4</v>
      </c>
      <c r="P38" s="10" t="str">
        <f t="shared" si="2"/>
        <v xml:space="preserve">[Tool32]
Type=PlasmaTool
Name=Mild Steel - FineCut - 40 A - 20 GA
Comment=
Tool\ number=33
Kerf\ width=0.508
Plunge\ rate=99.999799999999993
Pierce\ delay=0.1
Pause\ at\ end\ of\ cut=0
Wiggle\ length=9.999979999999999
Pierce\ height=3.81
Cut\ height=1.524
Pierce\ type=0
Feed\ rate=8255
[pathRules]
GlobalRule=-1
</v>
      </c>
      <c r="Q38" s="21">
        <f t="shared" si="3"/>
        <v>1</v>
      </c>
      <c r="R38" s="11" t="str">
        <f t="shared" si="4"/>
        <v xml:space="preserve">[MATERIAL_NUMBER_33]
NAME                = Mild Steel - FineCut - 40 A - 20 GA
KERF_WIDTH          = 0.02
THC                 = 1
PIERCE_HEIGHT       = 0.15
PIERCE_DELAY        = 0.1
PUDDLE_JUMP_HEIGHT  = 
PUDDLE_JUMP_DELAY   = 
CUT_HEIGHT          = 0.06
CUT_SPEED           = 325
CUT_AMPS            = 40
CUT_VOLTS           = 78
PAUSE_AT_END        = 
GAS_PRESSURE        = 
CUT_MODE            = 
</v>
      </c>
    </row>
    <row r="39" spans="1:18" x14ac:dyDescent="0.25">
      <c r="A39" s="5">
        <f t="shared" si="5"/>
        <v>34</v>
      </c>
      <c r="B39" s="5" t="s">
        <v>12</v>
      </c>
      <c r="C39" s="5">
        <v>45</v>
      </c>
      <c r="D39" s="5">
        <v>18</v>
      </c>
      <c r="E39" s="5" t="s">
        <v>25</v>
      </c>
      <c r="F39" s="21" t="str">
        <f t="shared" si="0"/>
        <v>Mild Steel - FineCut - 45 A - 18 GA</v>
      </c>
      <c r="G39" s="5">
        <v>0.06</v>
      </c>
      <c r="H39" s="5">
        <v>0.15</v>
      </c>
      <c r="I39" s="5">
        <v>0.2</v>
      </c>
      <c r="J39" s="5">
        <v>325</v>
      </c>
      <c r="K39" s="5">
        <v>78</v>
      </c>
      <c r="L39" s="5"/>
      <c r="M39" s="5"/>
      <c r="N39" s="5">
        <v>4.2999999999999997E-2</v>
      </c>
      <c r="O39" s="21">
        <f t="shared" si="1"/>
        <v>25.4</v>
      </c>
      <c r="P39" s="10" t="str">
        <f t="shared" si="2"/>
        <v xml:space="preserve">[Tool33]
Type=PlasmaTool
Name=Mild Steel - FineCut - 45 A - 18 GA
Comment=
Tool\ number=34
Kerf\ width=1.0922
Plunge\ rate=99.999799999999993
Pierce\ delay=0.2
Pause\ at\ end\ of\ cut=0
Wiggle\ length=9.999979999999999
Pierce\ height=3.81
Cut\ height=1.524
Pierce\ type=0
Feed\ rate=8255
[pathRules]
GlobalRule=-1
</v>
      </c>
      <c r="Q39" s="21">
        <f t="shared" si="3"/>
        <v>1</v>
      </c>
      <c r="R39" s="11" t="str">
        <f t="shared" si="4"/>
        <v xml:space="preserve">[MATERIAL_NUMBER_34]
NAME                = Mild Steel - FineCut - 45 A - 18 GA
KERF_WIDTH          = 0.043
THC                 = 1
PIERCE_HEIGHT       = 0.15
PIERCE_DELAY        = 0.2
PUDDLE_JUMP_HEIGHT  = 
PUDDLE_JUMP_DELAY   = 
CUT_HEIGHT          = 0.06
CUT_SPEED           = 325
CUT_AMPS            = 45
CUT_VOLTS           = 78
PAUSE_AT_END        = 
GAS_PRESSURE        = 
CUT_MODE            = 
</v>
      </c>
    </row>
    <row r="40" spans="1:18" x14ac:dyDescent="0.25">
      <c r="A40" s="5">
        <f t="shared" si="5"/>
        <v>35</v>
      </c>
      <c r="B40" s="5" t="s">
        <v>12</v>
      </c>
      <c r="C40" s="5">
        <v>45</v>
      </c>
      <c r="D40" s="5">
        <v>16</v>
      </c>
      <c r="E40" s="5" t="s">
        <v>25</v>
      </c>
      <c r="F40" s="21" t="str">
        <f t="shared" si="0"/>
        <v>Mild Steel - FineCut - 45 A - 16 GA</v>
      </c>
      <c r="G40" s="5">
        <v>0.06</v>
      </c>
      <c r="H40" s="5">
        <v>0.15</v>
      </c>
      <c r="I40" s="5">
        <v>0.4</v>
      </c>
      <c r="J40" s="5">
        <v>250</v>
      </c>
      <c r="K40" s="5">
        <v>78</v>
      </c>
      <c r="L40" s="5"/>
      <c r="M40" s="5"/>
      <c r="N40" s="5">
        <v>4.5999999999999999E-2</v>
      </c>
      <c r="O40" s="21">
        <f t="shared" si="1"/>
        <v>25.4</v>
      </c>
      <c r="P40" s="10" t="str">
        <f t="shared" si="2"/>
        <v xml:space="preserve">[Tool34]
Type=PlasmaTool
Name=Mild Steel - FineCut - 45 A - 16 GA
Comment=
Tool\ number=35
Kerf\ width=1.1684
Plunge\ rate=99.999799999999993
Pierce\ delay=0.4
Pause\ at\ end\ of\ cut=0
Wiggle\ length=9.999979999999999
Pierce\ height=3.81
Cut\ height=1.524
Pierce\ type=0
Feed\ rate=6350
[pathRules]
GlobalRule=-1
</v>
      </c>
      <c r="Q40" s="21">
        <f t="shared" si="3"/>
        <v>1</v>
      </c>
      <c r="R40" s="11" t="str">
        <f t="shared" si="4"/>
        <v xml:space="preserve">[MATERIAL_NUMBER_35]
NAME                = Mild Steel - FineCut - 45 A - 16 GA
KERF_WIDTH          = 0.046
THC                 = 1
PIERCE_HEIGHT       = 0.15
PIERCE_DELAY        = 0.4
PUDDLE_JUMP_HEIGHT  = 
PUDDLE_JUMP_DELAY   = 
CUT_HEIGHT          = 0.06
CUT_SPEED           = 250
CUT_AMPS            = 45
CUT_VOLTS           = 78
PAUSE_AT_END        = 
GAS_PRESSURE        = 
CUT_MODE            = 
</v>
      </c>
    </row>
    <row r="41" spans="1:18" x14ac:dyDescent="0.25">
      <c r="A41" s="5">
        <f t="shared" si="5"/>
        <v>36</v>
      </c>
      <c r="B41" s="5" t="s">
        <v>12</v>
      </c>
      <c r="C41" s="5">
        <v>45</v>
      </c>
      <c r="D41" s="5">
        <v>14</v>
      </c>
      <c r="E41" s="5" t="s">
        <v>25</v>
      </c>
      <c r="F41" s="21" t="str">
        <f t="shared" si="0"/>
        <v>Mild Steel - FineCut - 45 A - 14 GA</v>
      </c>
      <c r="G41" s="5">
        <v>0.06</v>
      </c>
      <c r="H41" s="5">
        <v>0.15</v>
      </c>
      <c r="I41" s="5">
        <v>0.4</v>
      </c>
      <c r="J41" s="5">
        <v>200</v>
      </c>
      <c r="K41" s="5">
        <v>78</v>
      </c>
      <c r="L41" s="5"/>
      <c r="M41" s="5"/>
      <c r="N41" s="5">
        <v>4.9000000000000002E-2</v>
      </c>
      <c r="O41" s="21">
        <f t="shared" si="1"/>
        <v>25.4</v>
      </c>
      <c r="P41" s="10" t="str">
        <f t="shared" si="2"/>
        <v xml:space="preserve">[Tool35]
Type=PlasmaTool
Name=Mild Steel - FineCut - 45 A - 14 GA
Comment=
Tool\ number=36
Kerf\ width=1.2446
Plunge\ rate=99.999799999999993
Pierce\ delay=0.4
Pause\ at\ end\ of\ cut=0
Wiggle\ length=9.999979999999999
Pierce\ height=3.81
Cut\ height=1.524
Pierce\ type=0
Feed\ rate=5080
[pathRules]
GlobalRule=-1
</v>
      </c>
      <c r="Q41" s="21">
        <f t="shared" si="3"/>
        <v>1</v>
      </c>
      <c r="R41" s="11" t="str">
        <f t="shared" si="4"/>
        <v xml:space="preserve">[MATERIAL_NUMBER_36]
NAME                = Mild Steel - FineCut - 45 A - 14 GA
KERF_WIDTH          = 0.049
THC                 = 1
PIERCE_HEIGHT       = 0.15
PIERCE_DELAY        = 0.4
PUDDLE_JUMP_HEIGHT  = 
PUDDLE_JUMP_DELAY   = 
CUT_HEIGHT          = 0.06
CUT_SPEED           = 200
CUT_AMPS            = 45
CUT_VOLTS           = 78
PAUSE_AT_END        = 
GAS_PRESSURE        = 
CUT_MODE            = 
</v>
      </c>
    </row>
    <row r="42" spans="1:18" x14ac:dyDescent="0.25">
      <c r="A42" s="5">
        <f t="shared" si="5"/>
        <v>37</v>
      </c>
      <c r="B42" s="5" t="s">
        <v>12</v>
      </c>
      <c r="C42" s="5">
        <v>45</v>
      </c>
      <c r="D42" s="5">
        <v>12</v>
      </c>
      <c r="E42" s="5" t="s">
        <v>25</v>
      </c>
      <c r="F42" s="21" t="str">
        <f t="shared" si="0"/>
        <v>Mild Steel - FineCut - 45 A - 12 GA</v>
      </c>
      <c r="G42" s="5">
        <v>0.06</v>
      </c>
      <c r="H42" s="5">
        <v>0.15</v>
      </c>
      <c r="I42" s="5">
        <v>0.5</v>
      </c>
      <c r="J42" s="5">
        <v>120</v>
      </c>
      <c r="K42" s="5">
        <v>78</v>
      </c>
      <c r="L42" s="5"/>
      <c r="M42" s="5"/>
      <c r="N42" s="5">
        <v>5.1999999999999998E-2</v>
      </c>
      <c r="O42" s="21">
        <f t="shared" si="1"/>
        <v>25.4</v>
      </c>
      <c r="P42" s="10" t="str">
        <f t="shared" si="2"/>
        <v xml:space="preserve">[Tool36]
Type=PlasmaTool
Name=Mild Steel - FineCut - 45 A - 12 GA
Comment=
Tool\ number=37
Kerf\ width=1.3208
Plunge\ rate=99.999799999999993
Pierce\ delay=0.5
Pause\ at\ end\ of\ cut=0
Wiggle\ length=9.999979999999999
Pierce\ height=3.81
Cut\ height=1.524
Pierce\ type=0
Feed\ rate=3048
[pathRules]
GlobalRule=-1
</v>
      </c>
      <c r="Q42" s="21">
        <f t="shared" si="3"/>
        <v>1</v>
      </c>
      <c r="R42" s="11" t="str">
        <f t="shared" si="4"/>
        <v xml:space="preserve">[MATERIAL_NUMBER_37]
NAME                = Mild Steel - FineCut - 45 A - 12 GA
KERF_WIDTH          = 0.052
THC                 = 1
PIERCE_HEIGHT       = 0.15
PIERCE_DELAY        = 0.5
PUDDLE_JUMP_HEIGHT  = 
PUDDLE_JUMP_DELAY   = 
CUT_HEIGHT          = 0.06
CUT_SPEED           = 120
CUT_AMPS            = 45
CUT_VOLTS           = 78
PAUSE_AT_END        = 
GAS_PRESSURE        = 
CUT_MODE            = 
</v>
      </c>
    </row>
    <row r="43" spans="1:18" x14ac:dyDescent="0.25">
      <c r="A43" s="5">
        <f t="shared" si="5"/>
        <v>38</v>
      </c>
      <c r="B43" s="5" t="s">
        <v>12</v>
      </c>
      <c r="C43" s="5">
        <v>45</v>
      </c>
      <c r="D43" s="5">
        <v>10</v>
      </c>
      <c r="E43" s="5" t="s">
        <v>25</v>
      </c>
      <c r="F43" s="21" t="str">
        <f t="shared" si="0"/>
        <v>Mild Steel - FineCut - 45 A - 10 GA</v>
      </c>
      <c r="G43" s="5">
        <v>0.06</v>
      </c>
      <c r="H43" s="5">
        <v>0.15</v>
      </c>
      <c r="I43" s="5">
        <v>0.5</v>
      </c>
      <c r="J43" s="5">
        <v>95</v>
      </c>
      <c r="K43" s="5">
        <v>78</v>
      </c>
      <c r="L43" s="5"/>
      <c r="M43" s="5"/>
      <c r="N43" s="5">
        <v>5.0999999999999997E-2</v>
      </c>
      <c r="O43" s="21">
        <f t="shared" si="1"/>
        <v>25.4</v>
      </c>
      <c r="P43" s="10" t="str">
        <f t="shared" si="2"/>
        <v xml:space="preserve">[Tool37]
Type=PlasmaTool
Name=Mild Steel - FineCut - 45 A - 10 GA
Comment=
Tool\ number=38
Kerf\ width=1.2954
Plunge\ rate=99.999799999999993
Pierce\ delay=0.5
Pause\ at\ end\ of\ cut=0
Wiggle\ length=9.999979999999999
Pierce\ height=3.81
Cut\ height=1.524
Pierce\ type=0
Feed\ rate=2413
[pathRules]
GlobalRule=-1
</v>
      </c>
      <c r="Q43" s="21">
        <f t="shared" si="3"/>
        <v>1</v>
      </c>
      <c r="R43" s="11" t="str">
        <f t="shared" si="4"/>
        <v xml:space="preserve">[MATERIAL_NUMBER_38]
NAME                = Mild Steel - FineCut - 45 A - 10 GA
KERF_WIDTH          = 0.051
THC                 = 1
PIERCE_HEIGHT       = 0.15
PIERCE_DELAY        = 0.5
PUDDLE_JUMP_HEIGHT  = 
PUDDLE_JUMP_DELAY   = 
CUT_HEIGHT          = 0.06
CUT_SPEED           = 95
CUT_AMPS            = 45
CUT_VOLTS           = 78
PAUSE_AT_END        = 
GAS_PRESSURE        = 
CUT_MODE            = 
</v>
      </c>
    </row>
    <row r="44" spans="1:18" x14ac:dyDescent="0.25">
      <c r="A44" s="3">
        <f t="shared" si="5"/>
        <v>39</v>
      </c>
      <c r="B44" s="3" t="s">
        <v>13</v>
      </c>
      <c r="C44" s="3">
        <v>40</v>
      </c>
      <c r="D44" s="3">
        <v>26</v>
      </c>
      <c r="E44" s="3" t="s">
        <v>25</v>
      </c>
      <c r="F44" s="20" t="str">
        <f t="shared" si="0"/>
        <v>Stainless Steel - FineCut - 40 A - 26 GA</v>
      </c>
      <c r="G44" s="3">
        <v>0.02</v>
      </c>
      <c r="H44" s="3">
        <v>0.08</v>
      </c>
      <c r="I44" s="3">
        <v>0</v>
      </c>
      <c r="J44" s="3">
        <v>325</v>
      </c>
      <c r="K44" s="3">
        <v>68</v>
      </c>
      <c r="L44" s="3"/>
      <c r="M44" s="3"/>
      <c r="N44" s="3">
        <v>2.4E-2</v>
      </c>
      <c r="O44" s="20">
        <f t="shared" si="1"/>
        <v>25.4</v>
      </c>
      <c r="P44" s="6" t="str">
        <f t="shared" si="2"/>
        <v xml:space="preserve">[Tool38]
Type=PlasmaTool
Name=Stainless Steel - FineCut - 40 A - 26 GA
Comment=
Tool\ number=39
Kerf\ width=0.6096
Plunge\ rate=99.999799999999993
Pierce\ delay=0
Pause\ at\ end\ of\ cut=0
Wiggle\ length=9.999979999999999
Pierce\ height=2.032
Cut\ height=0.508
Pierce\ type=0
Feed\ rate=8255
[pathRules]
GlobalRule=-1
</v>
      </c>
      <c r="Q44" s="20">
        <f t="shared" si="3"/>
        <v>1</v>
      </c>
      <c r="R44" s="2" t="str">
        <f t="shared" si="4"/>
        <v xml:space="preserve">[MATERIAL_NUMBER_39]
NAME                = Stainless Steel - FineCut - 40 A - 26 GA
KERF_WIDTH          = 0.024
THC                 = 1
PIERCE_HEIGHT       = 0.08
PIERCE_DELAY        = 0
PUDDLE_JUMP_HEIGHT  = 
PUDDLE_JUMP_DELAY   = 
CUT_HEIGHT          = 0.02
CUT_SPEED           = 325
CUT_AMPS            = 40
CUT_VOLTS           = 68
PAUSE_AT_END        = 
GAS_PRESSURE        = 
CUT_MODE            = 
</v>
      </c>
    </row>
    <row r="45" spans="1:18" x14ac:dyDescent="0.25">
      <c r="A45" s="3">
        <f t="shared" si="5"/>
        <v>40</v>
      </c>
      <c r="B45" s="3" t="s">
        <v>13</v>
      </c>
      <c r="C45" s="3">
        <v>40</v>
      </c>
      <c r="D45" s="3">
        <v>24</v>
      </c>
      <c r="E45" s="3" t="s">
        <v>25</v>
      </c>
      <c r="F45" s="20" t="str">
        <f t="shared" si="0"/>
        <v>Stainless Steel - FineCut - 40 A - 24 GA</v>
      </c>
      <c r="G45" s="3">
        <v>0.02</v>
      </c>
      <c r="H45" s="3">
        <v>0.08</v>
      </c>
      <c r="I45" s="3">
        <v>0</v>
      </c>
      <c r="J45" s="3">
        <v>325</v>
      </c>
      <c r="K45" s="3">
        <v>68</v>
      </c>
      <c r="L45" s="3"/>
      <c r="M45" s="3"/>
      <c r="N45" s="3">
        <v>2.1000000000000001E-2</v>
      </c>
      <c r="O45" s="20">
        <f t="shared" si="1"/>
        <v>25.4</v>
      </c>
      <c r="P45" s="6" t="str">
        <f t="shared" si="2"/>
        <v xml:space="preserve">[Tool39]
Type=PlasmaTool
Name=Stainless Steel - FineCut - 40 A - 24 GA
Comment=
Tool\ number=40
Kerf\ width=0.5334
Plunge\ rate=99.999799999999993
Pierce\ delay=0
Pause\ at\ end\ of\ cut=0
Wiggle\ length=9.999979999999999
Pierce\ height=2.032
Cut\ height=0.508
Pierce\ type=0
Feed\ rate=8255
[pathRules]
GlobalRule=-1
</v>
      </c>
      <c r="Q45" s="20">
        <f t="shared" si="3"/>
        <v>1</v>
      </c>
      <c r="R45" s="2" t="str">
        <f t="shared" si="4"/>
        <v xml:space="preserve">[MATERIAL_NUMBER_40]
NAME                = Stainless Steel - FineCut - 40 A - 24 GA
KERF_WIDTH          = 0.021
THC                 = 1
PIERCE_HEIGHT       = 0.08
PIERCE_DELAY        = 0
PUDDLE_JUMP_HEIGHT  = 
PUDDLE_JUMP_DELAY   = 
CUT_HEIGHT          = 0.02
CUT_SPEED           = 325
CUT_AMPS            = 40
CUT_VOLTS           = 68
PAUSE_AT_END        = 
GAS_PRESSURE        = 
CUT_MODE            = 
</v>
      </c>
    </row>
    <row r="46" spans="1:18" x14ac:dyDescent="0.25">
      <c r="A46" s="3">
        <f t="shared" si="5"/>
        <v>41</v>
      </c>
      <c r="B46" s="3" t="s">
        <v>13</v>
      </c>
      <c r="C46" s="3">
        <v>40</v>
      </c>
      <c r="D46" s="3">
        <v>22</v>
      </c>
      <c r="E46" s="3" t="s">
        <v>25</v>
      </c>
      <c r="F46" s="20" t="str">
        <f t="shared" si="0"/>
        <v>Stainless Steel - FineCut - 40 A - 22 GA</v>
      </c>
      <c r="G46" s="3">
        <v>0.02</v>
      </c>
      <c r="H46" s="3">
        <v>0.08</v>
      </c>
      <c r="I46" s="3">
        <v>0.1</v>
      </c>
      <c r="J46" s="3">
        <v>325</v>
      </c>
      <c r="K46" s="3">
        <v>68</v>
      </c>
      <c r="L46" s="3"/>
      <c r="M46" s="3"/>
      <c r="N46" s="3">
        <v>1.7999999999999999E-2</v>
      </c>
      <c r="O46" s="20">
        <f t="shared" si="1"/>
        <v>25.4</v>
      </c>
      <c r="P46" s="6" t="str">
        <f t="shared" si="2"/>
        <v xml:space="preserve">[Tool40]
Type=PlasmaTool
Name=Stainless Steel - FineCut - 40 A - 22 GA
Comment=
Tool\ number=41
Kerf\ width=0.4572
Plunge\ rate=99.999799999999993
Pierce\ delay=0.1
Pause\ at\ end\ of\ cut=0
Wiggle\ length=9.999979999999999
Pierce\ height=2.032
Cut\ height=0.508
Pierce\ type=0
Feed\ rate=8255
[pathRules]
GlobalRule=-1
</v>
      </c>
      <c r="Q46" s="20">
        <f t="shared" si="3"/>
        <v>1</v>
      </c>
      <c r="R46" s="2" t="str">
        <f t="shared" si="4"/>
        <v xml:space="preserve">[MATERIAL_NUMBER_41]
NAME                = Stainless Steel - FineCut - 40 A - 22 GA
KERF_WIDTH          = 0.018
THC                 = 1
PIERCE_HEIGHT       = 0.08
PIERCE_DELAY        = 0.1
PUDDLE_JUMP_HEIGHT  = 
PUDDLE_JUMP_DELAY   = 
CUT_HEIGHT          = 0.02
CUT_SPEED           = 325
CUT_AMPS            = 40
CUT_VOLTS           = 68
PAUSE_AT_END        = 
GAS_PRESSURE        = 
CUT_MODE            = 
</v>
      </c>
    </row>
    <row r="47" spans="1:18" x14ac:dyDescent="0.25">
      <c r="A47" s="3">
        <f t="shared" si="5"/>
        <v>42</v>
      </c>
      <c r="B47" s="3" t="s">
        <v>13</v>
      </c>
      <c r="C47" s="3">
        <v>40</v>
      </c>
      <c r="D47" s="3">
        <v>20</v>
      </c>
      <c r="E47" s="3" t="s">
        <v>25</v>
      </c>
      <c r="F47" s="20" t="str">
        <f t="shared" si="0"/>
        <v>Stainless Steel - FineCut - 40 A - 20 GA</v>
      </c>
      <c r="G47" s="3">
        <v>0.02</v>
      </c>
      <c r="H47" s="3">
        <v>0.08</v>
      </c>
      <c r="I47" s="3">
        <v>0.1</v>
      </c>
      <c r="J47" s="3">
        <v>325</v>
      </c>
      <c r="K47" s="3">
        <v>68</v>
      </c>
      <c r="L47" s="3"/>
      <c r="M47" s="3"/>
      <c r="N47" s="3">
        <v>1.7000000000000001E-2</v>
      </c>
      <c r="O47" s="20">
        <f t="shared" si="1"/>
        <v>25.4</v>
      </c>
      <c r="P47" s="6" t="str">
        <f t="shared" si="2"/>
        <v xml:space="preserve">[Tool41]
Type=PlasmaTool
Name=Stainless Steel - FineCut - 40 A - 20 GA
Comment=
Tool\ number=42
Kerf\ width=0.4318
Plunge\ rate=99.999799999999993
Pierce\ delay=0.1
Pause\ at\ end\ of\ cut=0
Wiggle\ length=9.999979999999999
Pierce\ height=2.032
Cut\ height=0.508
Pierce\ type=0
Feed\ rate=8255
[pathRules]
GlobalRule=-1
</v>
      </c>
      <c r="Q47" s="20">
        <f t="shared" si="3"/>
        <v>1</v>
      </c>
      <c r="R47" s="2" t="str">
        <f t="shared" si="4"/>
        <v xml:space="preserve">[MATERIAL_NUMBER_42]
NAME                = Stainless Steel - FineCut - 40 A - 20 GA
KERF_WIDTH          = 0.017
THC                 = 1
PIERCE_HEIGHT       = 0.08
PIERCE_DELAY        = 0.1
PUDDLE_JUMP_HEIGHT  = 
PUDDLE_JUMP_DELAY   = 
CUT_HEIGHT          = 0.02
CUT_SPEED           = 325
CUT_AMPS            = 40
CUT_VOLTS           = 68
PAUSE_AT_END        = 
GAS_PRESSURE        = 
CUT_MODE            = 
</v>
      </c>
    </row>
    <row r="48" spans="1:18" x14ac:dyDescent="0.25">
      <c r="A48" s="3">
        <f t="shared" si="5"/>
        <v>43</v>
      </c>
      <c r="B48" s="3" t="s">
        <v>13</v>
      </c>
      <c r="C48" s="3">
        <v>45</v>
      </c>
      <c r="D48" s="3">
        <v>18</v>
      </c>
      <c r="E48" s="3" t="s">
        <v>25</v>
      </c>
      <c r="F48" s="20" t="str">
        <f t="shared" si="0"/>
        <v>Stainless Steel - FineCut - 45 A - 18 GA</v>
      </c>
      <c r="G48" s="3">
        <v>0.02</v>
      </c>
      <c r="H48" s="3">
        <v>0.08</v>
      </c>
      <c r="I48" s="3">
        <v>0.2</v>
      </c>
      <c r="J48" s="3">
        <v>325</v>
      </c>
      <c r="K48" s="3">
        <v>68</v>
      </c>
      <c r="L48" s="3"/>
      <c r="M48" s="3"/>
      <c r="N48" s="3">
        <v>3.5999999999999997E-2</v>
      </c>
      <c r="O48" s="20">
        <f t="shared" si="1"/>
        <v>25.4</v>
      </c>
      <c r="P48" s="6" t="str">
        <f t="shared" si="2"/>
        <v xml:space="preserve">[Tool42]
Type=PlasmaTool
Name=Stainless Steel - FineCut - 45 A - 18 GA
Comment=
Tool\ number=43
Kerf\ width=0.9144
Plunge\ rate=99.999799999999993
Pierce\ delay=0.2
Pause\ at\ end\ of\ cut=0
Wiggle\ length=9.999979999999999
Pierce\ height=2.032
Cut\ height=0.508
Pierce\ type=0
Feed\ rate=8255
[pathRules]
GlobalRule=-1
</v>
      </c>
      <c r="Q48" s="20">
        <f t="shared" si="3"/>
        <v>1</v>
      </c>
      <c r="R48" s="2" t="str">
        <f t="shared" si="4"/>
        <v xml:space="preserve">[MATERIAL_NUMBER_43]
NAME                = Stainless Steel - FineCut - 45 A - 18 GA
KERF_WIDTH          = 0.036
THC                 = 1
PIERCE_HEIGHT       = 0.08
PIERCE_DELAY        = 0.2
PUDDLE_JUMP_HEIGHT  = 
PUDDLE_JUMP_DELAY   = 
CUT_HEIGHT          = 0.02
CUT_SPEED           = 325
CUT_AMPS            = 45
CUT_VOLTS           = 68
PAUSE_AT_END        = 
GAS_PRESSURE        = 
CUT_MODE            = 
</v>
      </c>
    </row>
    <row r="49" spans="1:18" x14ac:dyDescent="0.25">
      <c r="A49" s="3">
        <f t="shared" si="5"/>
        <v>44</v>
      </c>
      <c r="B49" s="3" t="s">
        <v>13</v>
      </c>
      <c r="C49" s="3">
        <v>45</v>
      </c>
      <c r="D49" s="3">
        <v>16</v>
      </c>
      <c r="E49" s="3" t="s">
        <v>25</v>
      </c>
      <c r="F49" s="20" t="str">
        <f t="shared" si="0"/>
        <v>Stainless Steel - FineCut - 45 A - 16 GA</v>
      </c>
      <c r="G49" s="3">
        <v>0.02</v>
      </c>
      <c r="H49" s="3">
        <v>0.08</v>
      </c>
      <c r="I49" s="3">
        <v>0.4</v>
      </c>
      <c r="J49" s="3">
        <v>240</v>
      </c>
      <c r="K49" s="3">
        <v>70</v>
      </c>
      <c r="L49" s="3"/>
      <c r="M49" s="3"/>
      <c r="N49" s="3">
        <v>3.9E-2</v>
      </c>
      <c r="O49" s="20">
        <f t="shared" si="1"/>
        <v>25.4</v>
      </c>
      <c r="P49" s="6" t="str">
        <f t="shared" si="2"/>
        <v xml:space="preserve">[Tool43]
Type=PlasmaTool
Name=Stainless Steel - FineCut - 45 A - 16 GA
Comment=
Tool\ number=44
Kerf\ width=0.9906
Plunge\ rate=99.999799999999993
Pierce\ delay=0.4
Pause\ at\ end\ of\ cut=0
Wiggle\ length=9.999979999999999
Pierce\ height=2.032
Cut\ height=0.508
Pierce\ type=0
Feed\ rate=6096
[pathRules]
GlobalRule=-1
</v>
      </c>
      <c r="Q49" s="20">
        <f t="shared" si="3"/>
        <v>1</v>
      </c>
      <c r="R49" s="2" t="str">
        <f t="shared" si="4"/>
        <v xml:space="preserve">[MATERIAL_NUMBER_44]
NAME                = Stainless Steel - FineCut - 45 A - 16 GA
KERF_WIDTH          = 0.039
THC                 = 1
PIERCE_HEIGHT       = 0.08
PIERCE_DELAY        = 0.4
PUDDLE_JUMP_HEIGHT  = 
PUDDLE_JUMP_DELAY   = 
CUT_HEIGHT          = 0.02
CUT_SPEED           = 240
CUT_AMPS            = 45
CUT_VOLTS           = 70
PAUSE_AT_END        = 
GAS_PRESSURE        = 
CUT_MODE            = 
</v>
      </c>
    </row>
    <row r="50" spans="1:18" x14ac:dyDescent="0.25">
      <c r="A50" s="3">
        <f t="shared" si="5"/>
        <v>45</v>
      </c>
      <c r="B50" s="3" t="s">
        <v>13</v>
      </c>
      <c r="C50" s="3">
        <v>45</v>
      </c>
      <c r="D50" s="3">
        <v>14</v>
      </c>
      <c r="E50" s="3" t="s">
        <v>25</v>
      </c>
      <c r="F50" s="20" t="str">
        <f t="shared" si="0"/>
        <v>Stainless Steel - FineCut - 45 A - 14 GA</v>
      </c>
      <c r="G50" s="3">
        <v>0.02</v>
      </c>
      <c r="H50" s="3">
        <v>0.08</v>
      </c>
      <c r="I50" s="3">
        <v>0.4</v>
      </c>
      <c r="J50" s="3">
        <v>200</v>
      </c>
      <c r="K50" s="3">
        <v>70</v>
      </c>
      <c r="L50" s="3"/>
      <c r="M50" s="3"/>
      <c r="N50" s="3">
        <v>0.04</v>
      </c>
      <c r="O50" s="20">
        <f t="shared" si="1"/>
        <v>25.4</v>
      </c>
      <c r="P50" s="6" t="str">
        <f t="shared" si="2"/>
        <v xml:space="preserve">[Tool44]
Type=PlasmaTool
Name=Stainless Steel - FineCut - 45 A - 14 GA
Comment=
Tool\ number=45
Kerf\ width=1.016
Plunge\ rate=99.999799999999993
Pierce\ delay=0.4
Pause\ at\ end\ of\ cut=0
Wiggle\ length=9.999979999999999
Pierce\ height=2.032
Cut\ height=0.508
Pierce\ type=0
Feed\ rate=5080
[pathRules]
GlobalRule=-1
</v>
      </c>
      <c r="Q50" s="20">
        <f t="shared" si="3"/>
        <v>1</v>
      </c>
      <c r="R50" s="2" t="str">
        <f t="shared" si="4"/>
        <v xml:space="preserve">[MATERIAL_NUMBER_45]
NAME                = Stainless Steel - FineCut - 45 A - 14 GA
KERF_WIDTH          = 0.04
THC                 = 1
PIERCE_HEIGHT       = 0.08
PIERCE_DELAY        = 0.4
PUDDLE_JUMP_HEIGHT  = 
PUDDLE_JUMP_DELAY   = 
CUT_HEIGHT          = 0.02
CUT_SPEED           = 200
CUT_AMPS            = 45
CUT_VOLTS           = 70
PAUSE_AT_END        = 
GAS_PRESSURE        = 
CUT_MODE            = 
</v>
      </c>
    </row>
    <row r="51" spans="1:18" x14ac:dyDescent="0.25">
      <c r="A51" s="3">
        <f t="shared" si="5"/>
        <v>46</v>
      </c>
      <c r="B51" s="3" t="s">
        <v>13</v>
      </c>
      <c r="C51" s="3">
        <v>45</v>
      </c>
      <c r="D51" s="3">
        <v>12</v>
      </c>
      <c r="E51" s="3" t="s">
        <v>25</v>
      </c>
      <c r="F51" s="20" t="str">
        <f t="shared" si="0"/>
        <v>Stainless Steel - FineCut - 45 A - 12 GA</v>
      </c>
      <c r="G51" s="3">
        <v>0.02</v>
      </c>
      <c r="H51" s="3">
        <v>0.08</v>
      </c>
      <c r="I51" s="3">
        <v>0.5</v>
      </c>
      <c r="J51" s="3">
        <v>120</v>
      </c>
      <c r="K51" s="3">
        <v>80</v>
      </c>
      <c r="L51" s="3"/>
      <c r="M51" s="3"/>
      <c r="N51" s="3">
        <v>4.9000000000000002E-2</v>
      </c>
      <c r="O51" s="20">
        <f t="shared" si="1"/>
        <v>25.4</v>
      </c>
      <c r="P51" s="6" t="str">
        <f t="shared" si="2"/>
        <v xml:space="preserve">[Tool45]
Type=PlasmaTool
Name=Stainless Steel - FineCut - 45 A - 12 GA
Comment=
Tool\ number=46
Kerf\ width=1.2446
Plunge\ rate=99.999799999999993
Pierce\ delay=0.5
Pause\ at\ end\ of\ cut=0
Wiggle\ length=9.999979999999999
Pierce\ height=2.032
Cut\ height=0.508
Pierce\ type=0
Feed\ rate=3048
[pathRules]
GlobalRule=-1
</v>
      </c>
      <c r="Q51" s="20">
        <f t="shared" si="3"/>
        <v>1</v>
      </c>
      <c r="R51" s="2" t="str">
        <f t="shared" si="4"/>
        <v xml:space="preserve">[MATERIAL_NUMBER_46]
NAME                = Stainless Steel - FineCut - 45 A - 12 GA
KERF_WIDTH          = 0.049
THC                 = 1
PIERCE_HEIGHT       = 0.08
PIERCE_DELAY        = 0.5
PUDDLE_JUMP_HEIGHT  = 
PUDDLE_JUMP_DELAY   = 
CUT_HEIGHT          = 0.02
CUT_SPEED           = 120
CUT_AMPS            = 45
CUT_VOLTS           = 80
PAUSE_AT_END        = 
GAS_PRESSURE        = 
CUT_MODE            = 
</v>
      </c>
    </row>
    <row r="52" spans="1:18" x14ac:dyDescent="0.25">
      <c r="A52" s="3">
        <f t="shared" si="5"/>
        <v>47</v>
      </c>
      <c r="B52" s="3" t="s">
        <v>13</v>
      </c>
      <c r="C52" s="3">
        <v>45</v>
      </c>
      <c r="D52" s="3">
        <v>10</v>
      </c>
      <c r="E52" s="3" t="s">
        <v>25</v>
      </c>
      <c r="F52" s="20" t="str">
        <f t="shared" si="0"/>
        <v>Stainless Steel - FineCut - 45 A - 10 GA</v>
      </c>
      <c r="G52" s="3">
        <v>0.02</v>
      </c>
      <c r="H52" s="3">
        <v>0.08</v>
      </c>
      <c r="I52" s="3">
        <v>0.6</v>
      </c>
      <c r="J52" s="3">
        <v>75</v>
      </c>
      <c r="K52" s="3">
        <v>80</v>
      </c>
      <c r="L52" s="3"/>
      <c r="M52" s="3"/>
      <c r="N52" s="3">
        <v>5.5E-2</v>
      </c>
      <c r="O52" s="20">
        <f t="shared" si="1"/>
        <v>25.4</v>
      </c>
      <c r="P52" s="6" t="str">
        <f t="shared" si="2"/>
        <v xml:space="preserve">[Tool46]
Type=PlasmaTool
Name=Stainless Steel - FineCut - 45 A - 10 GA
Comment=
Tool\ number=47
Kerf\ width=1.397
Plunge\ rate=99.999799999999993
Pierce\ delay=0.6
Pause\ at\ end\ of\ cut=0
Wiggle\ length=9.999979999999999
Pierce\ height=2.032
Cut\ height=0.508
Pierce\ type=0
Feed\ rate=1905
[pathRules]
GlobalRule=-1
</v>
      </c>
      <c r="Q52" s="20">
        <f t="shared" si="3"/>
        <v>1</v>
      </c>
      <c r="R52" s="2" t="str">
        <f t="shared" si="4"/>
        <v xml:space="preserve">[MATERIAL_NUMBER_47]
NAME                = Stainless Steel - FineCut - 45 A - 10 GA
KERF_WIDTH          = 0.055
THC                 = 1
PIERCE_HEIGHT       = 0.08
PIERCE_DELAY        = 0.6
PUDDLE_JUMP_HEIGHT  = 
PUDDLE_JUMP_DELAY   = 
CUT_HEIGHT          = 0.02
CUT_SPEED           = 75
CUT_AMPS            = 45
CUT_VOLTS           = 80
PAUSE_AT_END        = 
GAS_PRESSURE        = 
CUT_MODE            = 
</v>
      </c>
    </row>
    <row r="53" spans="1:18" x14ac:dyDescent="0.25">
      <c r="A53" s="5">
        <f t="shared" si="5"/>
        <v>48</v>
      </c>
      <c r="B53" s="5" t="s">
        <v>14</v>
      </c>
      <c r="C53" s="5">
        <v>30</v>
      </c>
      <c r="D53" s="5">
        <v>26</v>
      </c>
      <c r="E53" s="5" t="s">
        <v>25</v>
      </c>
      <c r="F53" s="21" t="str">
        <f t="shared" si="0"/>
        <v>Mild Steel - FineCut Low Speed - 30 A - 26 GA</v>
      </c>
      <c r="G53" s="5">
        <v>0.06</v>
      </c>
      <c r="H53" s="5">
        <v>0.15</v>
      </c>
      <c r="I53" s="5">
        <v>0</v>
      </c>
      <c r="J53" s="5">
        <v>150</v>
      </c>
      <c r="K53" s="5">
        <v>70</v>
      </c>
      <c r="L53" s="5"/>
      <c r="M53" s="5"/>
      <c r="N53" s="5">
        <v>2.5999999999999999E-2</v>
      </c>
      <c r="O53" s="21">
        <f t="shared" si="1"/>
        <v>25.4</v>
      </c>
      <c r="P53" s="10" t="str">
        <f t="shared" si="2"/>
        <v xml:space="preserve">[Tool47]
Type=PlasmaTool
Name=Mild Steel - FineCut Low Speed - 30 A - 26 GA
Comment=
Tool\ number=48
Kerf\ width=0.6604
Plunge\ rate=99.999799999999993
Pierce\ delay=0
Pause\ at\ end\ of\ cut=0
Wiggle\ length=9.999979999999999
Pierce\ height=3.81
Cut\ height=1.524
Pierce\ type=0
Feed\ rate=3810
[pathRules]
GlobalRule=-1
</v>
      </c>
      <c r="Q53" s="21">
        <f t="shared" si="3"/>
        <v>1</v>
      </c>
      <c r="R53" s="11" t="str">
        <f t="shared" si="4"/>
        <v xml:space="preserve">[MATERIAL_NUMBER_48]
NAME                = Mild Steel - FineCut Low Speed - 30 A - 26 GA
KERF_WIDTH          = 0.026
THC                 = 1
PIERCE_HEIGHT       = 0.15
PIERCE_DELAY        = 0
PUDDLE_JUMP_HEIGHT  = 
PUDDLE_JUMP_DELAY   = 
CUT_HEIGHT          = 0.06
CUT_SPEED           = 150
CUT_AMPS            = 30
CUT_VOLTS           = 70
PAUSE_AT_END        = 
GAS_PRESSURE        = 
CUT_MODE            = 
</v>
      </c>
    </row>
    <row r="54" spans="1:18" x14ac:dyDescent="0.25">
      <c r="A54" s="5">
        <f t="shared" si="5"/>
        <v>49</v>
      </c>
      <c r="B54" s="5" t="s">
        <v>14</v>
      </c>
      <c r="C54" s="5">
        <v>30</v>
      </c>
      <c r="D54" s="5">
        <v>24</v>
      </c>
      <c r="E54" s="5" t="s">
        <v>25</v>
      </c>
      <c r="F54" s="21" t="str">
        <f t="shared" si="0"/>
        <v>Mild Steel - FineCut Low Speed - 30 A - 24 GA</v>
      </c>
      <c r="G54" s="5">
        <v>0.06</v>
      </c>
      <c r="H54" s="5">
        <v>0.15</v>
      </c>
      <c r="I54" s="5">
        <v>0</v>
      </c>
      <c r="J54" s="5">
        <v>150</v>
      </c>
      <c r="K54" s="5">
        <v>68</v>
      </c>
      <c r="L54" s="5"/>
      <c r="M54" s="5"/>
      <c r="N54" s="5">
        <v>2.4E-2</v>
      </c>
      <c r="O54" s="21">
        <f t="shared" si="1"/>
        <v>25.4</v>
      </c>
      <c r="P54" s="10" t="str">
        <f t="shared" si="2"/>
        <v xml:space="preserve">[Tool48]
Type=PlasmaTool
Name=Mild Steel - FineCut Low Speed - 30 A - 24 GA
Comment=
Tool\ number=49
Kerf\ width=0.6096
Plunge\ rate=99.999799999999993
Pierce\ delay=0
Pause\ at\ end\ of\ cut=0
Wiggle\ length=9.999979999999999
Pierce\ height=3.81
Cut\ height=1.524
Pierce\ type=0
Feed\ rate=3810
[pathRules]
GlobalRule=-1
</v>
      </c>
      <c r="Q54" s="21">
        <f t="shared" si="3"/>
        <v>1</v>
      </c>
      <c r="R54" s="11" t="str">
        <f t="shared" si="4"/>
        <v xml:space="preserve">[MATERIAL_NUMBER_49]
NAME                = Mild Steel - FineCut Low Speed - 30 A - 24 GA
KERF_WIDTH          = 0.024
THC                 = 1
PIERCE_HEIGHT       = 0.15
PIERCE_DELAY        = 0
PUDDLE_JUMP_HEIGHT  = 
PUDDLE_JUMP_DELAY   = 
CUT_HEIGHT          = 0.06
CUT_SPEED           = 150
CUT_AMPS            = 30
CUT_VOLTS           = 68
PAUSE_AT_END        = 
GAS_PRESSURE        = 
CUT_MODE            = 
</v>
      </c>
    </row>
    <row r="55" spans="1:18" x14ac:dyDescent="0.25">
      <c r="A55" s="5">
        <f t="shared" si="5"/>
        <v>50</v>
      </c>
      <c r="B55" s="5" t="s">
        <v>14</v>
      </c>
      <c r="C55" s="5">
        <v>30</v>
      </c>
      <c r="D55" s="5">
        <v>22</v>
      </c>
      <c r="E55" s="5" t="s">
        <v>25</v>
      </c>
      <c r="F55" s="21" t="str">
        <f t="shared" si="0"/>
        <v>Mild Steel - FineCut Low Speed - 30 A - 22 GA</v>
      </c>
      <c r="G55" s="5">
        <v>0.06</v>
      </c>
      <c r="H55" s="5">
        <v>0.15</v>
      </c>
      <c r="I55" s="5">
        <v>0.1</v>
      </c>
      <c r="J55" s="5">
        <v>150</v>
      </c>
      <c r="K55" s="5">
        <v>70</v>
      </c>
      <c r="L55" s="5"/>
      <c r="M55" s="5"/>
      <c r="N55" s="5">
        <v>2.5000000000000001E-2</v>
      </c>
      <c r="O55" s="21">
        <f t="shared" si="1"/>
        <v>25.4</v>
      </c>
      <c r="P55" s="10" t="str">
        <f t="shared" si="2"/>
        <v xml:space="preserve">[Tool49]
Type=PlasmaTool
Name=Mild Steel - FineCut Low Speed - 30 A - 22 GA
Comment=
Tool\ number=50
Kerf\ width=0.635
Plunge\ rate=99.999799999999993
Pierce\ delay=0.1
Pause\ at\ end\ of\ cut=0
Wiggle\ length=9.999979999999999
Pierce\ height=3.81
Cut\ height=1.524
Pierce\ type=0
Feed\ rate=3810
[pathRules]
GlobalRule=-1
</v>
      </c>
      <c r="Q55" s="21">
        <f t="shared" si="3"/>
        <v>1</v>
      </c>
      <c r="R55" s="11" t="str">
        <f t="shared" si="4"/>
        <v xml:space="preserve">[MATERIAL_NUMBER_50]
NAME                = Mild Steel - FineCut Low Speed - 30 A - 22 GA
KERF_WIDTH          = 0.025
THC                 = 1
PIERCE_HEIGHT       = 0.15
PIERCE_DELAY        = 0.1
PUDDLE_JUMP_HEIGHT  = 
PUDDLE_JUMP_DELAY   = 
CUT_HEIGHT          = 0.06
CUT_SPEED           = 150
CUT_AMPS            = 30
CUT_VOLTS           = 70
PAUSE_AT_END        = 
GAS_PRESSURE        = 
CUT_MODE            = 
</v>
      </c>
    </row>
    <row r="56" spans="1:18" x14ac:dyDescent="0.25">
      <c r="A56" s="5">
        <f t="shared" si="5"/>
        <v>51</v>
      </c>
      <c r="B56" s="5" t="s">
        <v>14</v>
      </c>
      <c r="C56" s="5">
        <v>30</v>
      </c>
      <c r="D56" s="5">
        <v>20</v>
      </c>
      <c r="E56" s="5" t="s">
        <v>25</v>
      </c>
      <c r="F56" s="21" t="str">
        <f t="shared" si="0"/>
        <v>Mild Steel - FineCut Low Speed - 30 A - 20 GA</v>
      </c>
      <c r="G56" s="5">
        <v>0.06</v>
      </c>
      <c r="H56" s="5">
        <v>0.15</v>
      </c>
      <c r="I56" s="5">
        <v>0.1</v>
      </c>
      <c r="J56" s="5">
        <v>150</v>
      </c>
      <c r="K56" s="5">
        <v>71</v>
      </c>
      <c r="L56" s="5"/>
      <c r="M56" s="5"/>
      <c r="N56" s="5">
        <v>2.5000000000000001E-2</v>
      </c>
      <c r="O56" s="21">
        <f t="shared" si="1"/>
        <v>25.4</v>
      </c>
      <c r="P56" s="10" t="str">
        <f t="shared" si="2"/>
        <v xml:space="preserve">[Tool50]
Type=PlasmaTool
Name=Mild Steel - FineCut Low Speed - 30 A - 20 GA
Comment=
Tool\ number=51
Kerf\ width=0.635
Plunge\ rate=99.999799999999993
Pierce\ delay=0.1
Pause\ at\ end\ of\ cut=0
Wiggle\ length=9.999979999999999
Pierce\ height=3.81
Cut\ height=1.524
Pierce\ type=0
Feed\ rate=3810
[pathRules]
GlobalRule=-1
</v>
      </c>
      <c r="Q56" s="21">
        <f t="shared" si="3"/>
        <v>1</v>
      </c>
      <c r="R56" s="11" t="str">
        <f t="shared" si="4"/>
        <v xml:space="preserve">[MATERIAL_NUMBER_51]
NAME                = Mild Steel - FineCut Low Speed - 30 A - 20 GA
KERF_WIDTH          = 0.025
THC                 = 1
PIERCE_HEIGHT       = 0.15
PIERCE_DELAY        = 0.1
PUDDLE_JUMP_HEIGHT  = 
PUDDLE_JUMP_DELAY   = 
CUT_HEIGHT          = 0.06
CUT_SPEED           = 150
CUT_AMPS            = 30
CUT_VOLTS           = 71
PAUSE_AT_END        = 
GAS_PRESSURE        = 
CUT_MODE            = 
</v>
      </c>
    </row>
    <row r="57" spans="1:18" x14ac:dyDescent="0.25">
      <c r="A57" s="5">
        <f t="shared" si="5"/>
        <v>52</v>
      </c>
      <c r="B57" s="5" t="s">
        <v>14</v>
      </c>
      <c r="C57" s="5">
        <v>40</v>
      </c>
      <c r="D57" s="5">
        <v>18</v>
      </c>
      <c r="E57" s="5" t="s">
        <v>25</v>
      </c>
      <c r="F57" s="21" t="str">
        <f t="shared" si="0"/>
        <v>Mild Steel - FineCut Low Speed - 40 A - 18 GA</v>
      </c>
      <c r="G57" s="5">
        <v>0.06</v>
      </c>
      <c r="H57" s="5">
        <v>0.15</v>
      </c>
      <c r="I57" s="5">
        <v>0.2</v>
      </c>
      <c r="J57" s="5">
        <v>150</v>
      </c>
      <c r="K57" s="5">
        <v>73</v>
      </c>
      <c r="L57" s="5"/>
      <c r="M57" s="5"/>
      <c r="N57" s="5">
        <v>3.1E-2</v>
      </c>
      <c r="O57" s="21">
        <f t="shared" si="1"/>
        <v>25.4</v>
      </c>
      <c r="P57" s="10" t="str">
        <f t="shared" si="2"/>
        <v xml:space="preserve">[Tool51]
Type=PlasmaTool
Name=Mild Steel - FineCut Low Speed - 40 A - 18 GA
Comment=
Tool\ number=52
Kerf\ width=0.7874
Plunge\ rate=99.999799999999993
Pierce\ delay=0.2
Pause\ at\ end\ of\ cut=0
Wiggle\ length=9.999979999999999
Pierce\ height=3.81
Cut\ height=1.524
Pierce\ type=0
Feed\ rate=3810
[pathRules]
GlobalRule=-1
</v>
      </c>
      <c r="Q57" s="21">
        <f t="shared" si="3"/>
        <v>1</v>
      </c>
      <c r="R57" s="11" t="str">
        <f t="shared" si="4"/>
        <v xml:space="preserve">[MATERIAL_NUMBER_52]
NAME                = Mild Steel - FineCut Low Speed - 40 A - 18 GA
KERF_WIDTH          = 0.031
THC                 = 1
PIERCE_HEIGHT       = 0.15
PIERCE_DELAY        = 0.2
PUDDLE_JUMP_HEIGHT  = 
PUDDLE_JUMP_DELAY   = 
CUT_HEIGHT          = 0.06
CUT_SPEED           = 150
CUT_AMPS            = 40
CUT_VOLTS           = 73
PAUSE_AT_END        = 
GAS_PRESSURE        = 
CUT_MODE            = 
</v>
      </c>
    </row>
    <row r="58" spans="1:18" x14ac:dyDescent="0.25">
      <c r="A58" s="5">
        <f t="shared" si="5"/>
        <v>53</v>
      </c>
      <c r="B58" s="5" t="s">
        <v>14</v>
      </c>
      <c r="C58" s="5">
        <v>40</v>
      </c>
      <c r="D58" s="5">
        <v>16</v>
      </c>
      <c r="E58" s="5" t="s">
        <v>25</v>
      </c>
      <c r="F58" s="21" t="str">
        <f t="shared" si="0"/>
        <v>Mild Steel - FineCut Low Speed - 40 A - 16 GA</v>
      </c>
      <c r="G58" s="5">
        <v>0.06</v>
      </c>
      <c r="H58" s="5">
        <v>0.15</v>
      </c>
      <c r="I58" s="5">
        <v>0.4</v>
      </c>
      <c r="J58" s="5">
        <v>150</v>
      </c>
      <c r="K58" s="5">
        <v>75</v>
      </c>
      <c r="L58" s="5"/>
      <c r="M58" s="5"/>
      <c r="N58" s="5">
        <v>2.9000000000000001E-2</v>
      </c>
      <c r="O58" s="21">
        <f t="shared" si="1"/>
        <v>25.4</v>
      </c>
      <c r="P58" s="10" t="str">
        <f t="shared" si="2"/>
        <v xml:space="preserve">[Tool52]
Type=PlasmaTool
Name=Mild Steel - FineCut Low Speed - 40 A - 16 GA
Comment=
Tool\ number=53
Kerf\ width=0.7366
Plunge\ rate=99.999799999999993
Pierce\ delay=0.4
Pause\ at\ end\ of\ cut=0
Wiggle\ length=9.999979999999999
Pierce\ height=3.81
Cut\ height=1.524
Pierce\ type=0
Feed\ rate=3810
[pathRules]
GlobalRule=-1
</v>
      </c>
      <c r="Q58" s="21">
        <f t="shared" si="3"/>
        <v>1</v>
      </c>
      <c r="R58" s="11" t="str">
        <f t="shared" si="4"/>
        <v xml:space="preserve">[MATERIAL_NUMBER_53]
NAME                = Mild Steel - FineCut Low Speed - 40 A - 16 GA
KERF_WIDTH          = 0.029
THC                 = 1
PIERCE_HEIGHT       = 0.15
PIERCE_DELAY        = 0.4
PUDDLE_JUMP_HEIGHT  = 
PUDDLE_JUMP_DELAY   = 
CUT_HEIGHT          = 0.06
CUT_SPEED           = 150
CUT_AMPS            = 40
CUT_VOLTS           = 75
PAUSE_AT_END        = 
GAS_PRESSURE        = 
CUT_MODE            = 
</v>
      </c>
    </row>
    <row r="59" spans="1:18" x14ac:dyDescent="0.25">
      <c r="A59" s="5">
        <f t="shared" si="5"/>
        <v>54</v>
      </c>
      <c r="B59" s="5" t="s">
        <v>14</v>
      </c>
      <c r="C59" s="5">
        <v>45</v>
      </c>
      <c r="D59" s="5">
        <v>14</v>
      </c>
      <c r="E59" s="5" t="s">
        <v>25</v>
      </c>
      <c r="F59" s="21" t="str">
        <f t="shared" si="0"/>
        <v>Mild Steel - FineCut Low Speed - 45 A - 14 GA</v>
      </c>
      <c r="G59" s="5">
        <v>0.06</v>
      </c>
      <c r="H59" s="5">
        <v>0.15</v>
      </c>
      <c r="I59" s="5">
        <v>0.4</v>
      </c>
      <c r="J59" s="5">
        <v>150</v>
      </c>
      <c r="K59" s="5">
        <v>76</v>
      </c>
      <c r="L59" s="5"/>
      <c r="M59" s="5"/>
      <c r="N59" s="5">
        <v>2.7E-2</v>
      </c>
      <c r="O59" s="21">
        <f t="shared" si="1"/>
        <v>25.4</v>
      </c>
      <c r="P59" s="10" t="str">
        <f t="shared" si="2"/>
        <v xml:space="preserve">[Tool53]
Type=PlasmaTool
Name=Mild Steel - FineCut Low Speed - 45 A - 14 GA
Comment=
Tool\ number=54
Kerf\ width=0.6858
Plunge\ rate=99.999799999999993
Pierce\ delay=0.4
Pause\ at\ end\ of\ cut=0
Wiggle\ length=9.999979999999999
Pierce\ height=3.81
Cut\ height=1.524
Pierce\ type=0
Feed\ rate=3810
[pathRules]
GlobalRule=-1
</v>
      </c>
      <c r="Q59" s="21">
        <f t="shared" si="3"/>
        <v>1</v>
      </c>
      <c r="R59" s="11" t="str">
        <f t="shared" si="4"/>
        <v xml:space="preserve">[MATERIAL_NUMBER_54]
NAME                = Mild Steel - FineCut Low Speed - 45 A - 14 GA
KERF_WIDTH          = 0.027
THC                 = 1
PIERCE_HEIGHT       = 0.15
PIERCE_DELAY        = 0.4
PUDDLE_JUMP_HEIGHT  = 
PUDDLE_JUMP_DELAY   = 
CUT_HEIGHT          = 0.06
CUT_SPEED           = 150
CUT_AMPS            = 45
CUT_VOLTS           = 76
PAUSE_AT_END        = 
GAS_PRESSURE        = 
CUT_MODE            = 
</v>
      </c>
    </row>
    <row r="60" spans="1:18" x14ac:dyDescent="0.25">
      <c r="A60" s="5">
        <f t="shared" si="5"/>
        <v>55</v>
      </c>
      <c r="B60" s="5" t="s">
        <v>14</v>
      </c>
      <c r="C60" s="5">
        <v>45</v>
      </c>
      <c r="D60" s="5">
        <v>12</v>
      </c>
      <c r="E60" s="5" t="s">
        <v>25</v>
      </c>
      <c r="F60" s="21" t="str">
        <f t="shared" si="0"/>
        <v>Mild Steel - FineCut Low Speed - 45 A - 12 GA</v>
      </c>
      <c r="G60" s="5">
        <v>0.06</v>
      </c>
      <c r="H60" s="5">
        <v>0.15</v>
      </c>
      <c r="I60" s="5">
        <v>0.5</v>
      </c>
      <c r="J60" s="5">
        <v>120</v>
      </c>
      <c r="K60" s="5">
        <v>78</v>
      </c>
      <c r="L60" s="5"/>
      <c r="M60" s="5"/>
      <c r="N60" s="5">
        <v>5.1999999999999998E-2</v>
      </c>
      <c r="O60" s="21">
        <f t="shared" si="1"/>
        <v>25.4</v>
      </c>
      <c r="P60" s="10" t="str">
        <f t="shared" si="2"/>
        <v xml:space="preserve">[Tool54]
Type=PlasmaTool
Name=Mild Steel - FineCut Low Speed - 45 A - 12 GA
Comment=
Tool\ number=55
Kerf\ width=1.3208
Plunge\ rate=99.999799999999993
Pierce\ delay=0.5
Pause\ at\ end\ of\ cut=0
Wiggle\ length=9.999979999999999
Pierce\ height=3.81
Cut\ height=1.524
Pierce\ type=0
Feed\ rate=3048
[pathRules]
GlobalRule=-1
</v>
      </c>
      <c r="Q60" s="21">
        <f t="shared" si="3"/>
        <v>1</v>
      </c>
      <c r="R60" s="11" t="str">
        <f t="shared" si="4"/>
        <v xml:space="preserve">[MATERIAL_NUMBER_55]
NAME                = Mild Steel - FineCut Low Speed - 45 A - 12 GA
KERF_WIDTH          = 0.052
THC                 = 1
PIERCE_HEIGHT       = 0.15
PIERCE_DELAY        = 0.5
PUDDLE_JUMP_HEIGHT  = 
PUDDLE_JUMP_DELAY   = 
CUT_HEIGHT          = 0.06
CUT_SPEED           = 120
CUT_AMPS            = 45
CUT_VOLTS           = 78
PAUSE_AT_END        = 
GAS_PRESSURE        = 
CUT_MODE            = 
</v>
      </c>
    </row>
    <row r="61" spans="1:18" x14ac:dyDescent="0.25">
      <c r="A61" s="5">
        <f t="shared" si="5"/>
        <v>56</v>
      </c>
      <c r="B61" s="5" t="s">
        <v>14</v>
      </c>
      <c r="C61" s="5">
        <v>45</v>
      </c>
      <c r="D61" s="5">
        <v>10</v>
      </c>
      <c r="E61" s="5" t="s">
        <v>25</v>
      </c>
      <c r="F61" s="21" t="str">
        <f t="shared" si="0"/>
        <v>Mild Steel - FineCut Low Speed - 45 A - 10 GA</v>
      </c>
      <c r="G61" s="5">
        <v>0.06</v>
      </c>
      <c r="H61" s="5">
        <v>0.15</v>
      </c>
      <c r="I61" s="5">
        <v>0.5</v>
      </c>
      <c r="J61" s="5">
        <v>95</v>
      </c>
      <c r="K61" s="5">
        <v>78</v>
      </c>
      <c r="L61" s="5"/>
      <c r="M61" s="5"/>
      <c r="N61" s="5">
        <v>5.0999999999999997E-2</v>
      </c>
      <c r="O61" s="21">
        <f t="shared" si="1"/>
        <v>25.4</v>
      </c>
      <c r="P61" s="10" t="str">
        <f t="shared" si="2"/>
        <v xml:space="preserve">[Tool55]
Type=PlasmaTool
Name=Mild Steel - FineCut Low Speed - 45 A - 10 GA
Comment=
Tool\ number=56
Kerf\ width=1.2954
Plunge\ rate=99.999799999999993
Pierce\ delay=0.5
Pause\ at\ end\ of\ cut=0
Wiggle\ length=9.999979999999999
Pierce\ height=3.81
Cut\ height=1.524
Pierce\ type=0
Feed\ rate=2413
[pathRules]
GlobalRule=-1
</v>
      </c>
      <c r="Q61" s="21">
        <f t="shared" si="3"/>
        <v>1</v>
      </c>
      <c r="R61" s="11" t="str">
        <f t="shared" si="4"/>
        <v xml:space="preserve">[MATERIAL_NUMBER_56]
NAME                = Mild Steel - FineCut Low Speed - 45 A - 10 GA
KERF_WIDTH          = 0.051
THC                 = 1
PIERCE_HEIGHT       = 0.15
PIERCE_DELAY        = 0.5
PUDDLE_JUMP_HEIGHT  = 
PUDDLE_JUMP_DELAY   = 
CUT_HEIGHT          = 0.06
CUT_SPEED           = 95
CUT_AMPS            = 45
CUT_VOLTS           = 78
PAUSE_AT_END        = 
GAS_PRESSURE        = 
CUT_MODE            = 
</v>
      </c>
    </row>
    <row r="62" spans="1:18" x14ac:dyDescent="0.25">
      <c r="A62" s="3">
        <f t="shared" si="5"/>
        <v>57</v>
      </c>
      <c r="B62" s="3" t="s">
        <v>15</v>
      </c>
      <c r="C62" s="3">
        <v>30</v>
      </c>
      <c r="D62" s="3">
        <v>26</v>
      </c>
      <c r="E62" s="3" t="s">
        <v>25</v>
      </c>
      <c r="F62" s="20" t="str">
        <f t="shared" si="0"/>
        <v>Stainless Steel - FineCut Low Speed - 30 A - 26 GA</v>
      </c>
      <c r="G62" s="3">
        <v>0.02</v>
      </c>
      <c r="H62" s="3">
        <v>0.08</v>
      </c>
      <c r="I62" s="3">
        <v>0</v>
      </c>
      <c r="J62" s="3">
        <v>150</v>
      </c>
      <c r="K62" s="3">
        <v>69</v>
      </c>
      <c r="L62" s="3"/>
      <c r="M62" s="3"/>
      <c r="N62" s="3">
        <v>2.8000000000000001E-2</v>
      </c>
      <c r="O62" s="20">
        <f t="shared" si="1"/>
        <v>25.4</v>
      </c>
      <c r="P62" s="6" t="str">
        <f t="shared" si="2"/>
        <v xml:space="preserve">[Tool56]
Type=PlasmaTool
Name=Stainless Steel - FineCut Low Speed - 30 A - 26 GA
Comment=
Tool\ number=57
Kerf\ width=0.7112
Plunge\ rate=99.999799999999993
Pierce\ delay=0
Pause\ at\ end\ of\ cut=0
Wiggle\ length=9.999979999999999
Pierce\ height=2.032
Cut\ height=0.508
Pierce\ type=0
Feed\ rate=3810
[pathRules]
GlobalRule=-1
</v>
      </c>
      <c r="Q62" s="20">
        <f t="shared" si="3"/>
        <v>1</v>
      </c>
      <c r="R62" s="2" t="str">
        <f t="shared" si="4"/>
        <v xml:space="preserve">[MATERIAL_NUMBER_57]
NAME                = Stainless Steel - FineCut Low Speed - 30 A - 26 GA
KERF_WIDTH          = 0.028
THC                 = 1
PIERCE_HEIGHT       = 0.08
PIERCE_DELAY        = 0
PUDDLE_JUMP_HEIGHT  = 
PUDDLE_JUMP_DELAY   = 
CUT_HEIGHT          = 0.02
CUT_SPEED           = 150
CUT_AMPS            = 30
CUT_VOLTS           = 69
PAUSE_AT_END        = 
GAS_PRESSURE        = 
CUT_MODE            = 
</v>
      </c>
    </row>
    <row r="63" spans="1:18" x14ac:dyDescent="0.25">
      <c r="A63" s="3">
        <f t="shared" si="5"/>
        <v>58</v>
      </c>
      <c r="B63" s="3" t="s">
        <v>15</v>
      </c>
      <c r="C63" s="3">
        <v>30</v>
      </c>
      <c r="D63" s="3">
        <v>24</v>
      </c>
      <c r="E63" s="3" t="s">
        <v>25</v>
      </c>
      <c r="F63" s="20" t="str">
        <f t="shared" si="0"/>
        <v>Stainless Steel - FineCut Low Speed - 30 A - 24 GA</v>
      </c>
      <c r="G63" s="3">
        <v>0.02</v>
      </c>
      <c r="H63" s="3">
        <v>0.08</v>
      </c>
      <c r="I63" s="3">
        <v>0</v>
      </c>
      <c r="J63" s="3">
        <v>150</v>
      </c>
      <c r="K63" s="3">
        <v>69</v>
      </c>
      <c r="L63" s="3"/>
      <c r="M63" s="3"/>
      <c r="N63" s="3">
        <v>2.8000000000000001E-2</v>
      </c>
      <c r="O63" s="20">
        <f t="shared" si="1"/>
        <v>25.4</v>
      </c>
      <c r="P63" s="6" t="str">
        <f t="shared" si="2"/>
        <v xml:space="preserve">[Tool57]
Type=PlasmaTool
Name=Stainless Steel - FineCut Low Speed - 30 A - 24 GA
Comment=
Tool\ number=58
Kerf\ width=0.7112
Plunge\ rate=99.999799999999993
Pierce\ delay=0
Pause\ at\ end\ of\ cut=0
Wiggle\ length=9.999979999999999
Pierce\ height=2.032
Cut\ height=0.508
Pierce\ type=0
Feed\ rate=3810
[pathRules]
GlobalRule=-1
</v>
      </c>
      <c r="Q63" s="20">
        <f t="shared" si="3"/>
        <v>1</v>
      </c>
      <c r="R63" s="2" t="str">
        <f t="shared" si="4"/>
        <v xml:space="preserve">[MATERIAL_NUMBER_58]
NAME                = Stainless Steel - FineCut Low Speed - 30 A - 24 GA
KERF_WIDTH          = 0.028
THC                 = 1
PIERCE_HEIGHT       = 0.08
PIERCE_DELAY        = 0
PUDDLE_JUMP_HEIGHT  = 
PUDDLE_JUMP_DELAY   = 
CUT_HEIGHT          = 0.02
CUT_SPEED           = 150
CUT_AMPS            = 30
CUT_VOLTS           = 69
PAUSE_AT_END        = 
GAS_PRESSURE        = 
CUT_MODE            = 
</v>
      </c>
    </row>
    <row r="64" spans="1:18" x14ac:dyDescent="0.25">
      <c r="A64" s="3">
        <f t="shared" si="5"/>
        <v>59</v>
      </c>
      <c r="B64" s="3" t="s">
        <v>15</v>
      </c>
      <c r="C64" s="3">
        <v>30</v>
      </c>
      <c r="D64" s="3">
        <v>22</v>
      </c>
      <c r="E64" s="3" t="s">
        <v>25</v>
      </c>
      <c r="F64" s="20" t="str">
        <f t="shared" si="0"/>
        <v>Stainless Steel - FineCut Low Speed - 30 A - 22 GA</v>
      </c>
      <c r="G64" s="3">
        <v>0.02</v>
      </c>
      <c r="H64" s="3">
        <v>0.08</v>
      </c>
      <c r="I64" s="3">
        <v>0.1</v>
      </c>
      <c r="J64" s="3">
        <v>150</v>
      </c>
      <c r="K64" s="3">
        <v>69</v>
      </c>
      <c r="L64" s="3"/>
      <c r="M64" s="3"/>
      <c r="N64" s="3">
        <v>2.5000000000000001E-2</v>
      </c>
      <c r="O64" s="20">
        <f t="shared" si="1"/>
        <v>25.4</v>
      </c>
      <c r="P64" s="6" t="str">
        <f t="shared" si="2"/>
        <v xml:space="preserve">[Tool58]
Type=PlasmaTool
Name=Stainless Steel - FineCut Low Speed - 30 A - 22 GA
Comment=
Tool\ number=59
Kerf\ width=0.635
Plunge\ rate=99.999799999999993
Pierce\ delay=0.1
Pause\ at\ end\ of\ cut=0
Wiggle\ length=9.999979999999999
Pierce\ height=2.032
Cut\ height=0.508
Pierce\ type=0
Feed\ rate=3810
[pathRules]
GlobalRule=-1
</v>
      </c>
      <c r="Q64" s="20">
        <f t="shared" si="3"/>
        <v>1</v>
      </c>
      <c r="R64" s="2" t="str">
        <f t="shared" si="4"/>
        <v xml:space="preserve">[MATERIAL_NUMBER_59]
NAME                = Stainless Steel - FineCut Low Speed - 30 A - 22 GA
KERF_WIDTH          = 0.025
THC                 = 1
PIERCE_HEIGHT       = 0.08
PIERCE_DELAY        = 0.1
PUDDLE_JUMP_HEIGHT  = 
PUDDLE_JUMP_DELAY   = 
CUT_HEIGHT          = 0.02
CUT_SPEED           = 150
CUT_AMPS            = 30
CUT_VOLTS           = 69
PAUSE_AT_END        = 
GAS_PRESSURE        = 
CUT_MODE            = 
</v>
      </c>
    </row>
    <row r="65" spans="1:18" x14ac:dyDescent="0.25">
      <c r="A65" s="3">
        <f t="shared" si="5"/>
        <v>60</v>
      </c>
      <c r="B65" s="3" t="s">
        <v>15</v>
      </c>
      <c r="C65" s="3">
        <v>30</v>
      </c>
      <c r="D65" s="3">
        <v>20</v>
      </c>
      <c r="E65" s="3" t="s">
        <v>25</v>
      </c>
      <c r="F65" s="20" t="str">
        <f t="shared" si="0"/>
        <v>Stainless Steel - FineCut Low Speed - 30 A - 20 GA</v>
      </c>
      <c r="G65" s="3">
        <v>0.02</v>
      </c>
      <c r="H65" s="3">
        <v>0.08</v>
      </c>
      <c r="I65" s="3">
        <v>0.1</v>
      </c>
      <c r="J65" s="3">
        <v>150</v>
      </c>
      <c r="K65" s="3">
        <v>69</v>
      </c>
      <c r="L65" s="3"/>
      <c r="M65" s="3"/>
      <c r="N65" s="3">
        <v>2.3E-2</v>
      </c>
      <c r="O65" s="20">
        <f t="shared" si="1"/>
        <v>25.4</v>
      </c>
      <c r="P65" s="6" t="str">
        <f t="shared" si="2"/>
        <v xml:space="preserve">[Tool59]
Type=PlasmaTool
Name=Stainless Steel - FineCut Low Speed - 30 A - 20 GA
Comment=
Tool\ number=60
Kerf\ width=0.5842
Plunge\ rate=99.999799999999993
Pierce\ delay=0.1
Pause\ at\ end\ of\ cut=0
Wiggle\ length=9.999979999999999
Pierce\ height=2.032
Cut\ height=0.508
Pierce\ type=0
Feed\ rate=3810
[pathRules]
GlobalRule=-1
</v>
      </c>
      <c r="Q65" s="20">
        <f t="shared" si="3"/>
        <v>1</v>
      </c>
      <c r="R65" s="2" t="str">
        <f t="shared" si="4"/>
        <v xml:space="preserve">[MATERIAL_NUMBER_60]
NAME                = Stainless Steel - FineCut Low Speed - 30 A - 20 GA
KERF_WIDTH          = 0.023
THC                 = 1
PIERCE_HEIGHT       = 0.08
PIERCE_DELAY        = 0.1
PUDDLE_JUMP_HEIGHT  = 
PUDDLE_JUMP_DELAY   = 
CUT_HEIGHT          = 0.02
CUT_SPEED           = 150
CUT_AMPS            = 30
CUT_VOLTS           = 69
PAUSE_AT_END        = 
GAS_PRESSURE        = 
CUT_MODE            = 
</v>
      </c>
    </row>
    <row r="66" spans="1:18" x14ac:dyDescent="0.25">
      <c r="A66" s="3">
        <f t="shared" si="5"/>
        <v>61</v>
      </c>
      <c r="B66" s="3" t="s">
        <v>15</v>
      </c>
      <c r="C66" s="3">
        <v>40</v>
      </c>
      <c r="D66" s="3">
        <v>18</v>
      </c>
      <c r="E66" s="3" t="s">
        <v>25</v>
      </c>
      <c r="F66" s="20" t="str">
        <f t="shared" si="0"/>
        <v>Stainless Steel - FineCut Low Speed - 40 A - 18 GA</v>
      </c>
      <c r="G66" s="3">
        <v>0.02</v>
      </c>
      <c r="H66" s="3">
        <v>0.08</v>
      </c>
      <c r="I66" s="3">
        <v>0.2</v>
      </c>
      <c r="J66" s="3">
        <v>145</v>
      </c>
      <c r="K66" s="3">
        <v>69</v>
      </c>
      <c r="L66" s="3"/>
      <c r="M66" s="3"/>
      <c r="N66" s="3">
        <v>2.3E-2</v>
      </c>
      <c r="O66" s="20">
        <f t="shared" si="1"/>
        <v>25.4</v>
      </c>
      <c r="P66" s="6" t="str">
        <f t="shared" si="2"/>
        <v xml:space="preserve">[Tool60]
Type=PlasmaTool
Name=Stainless Steel - FineCut Low Speed - 40 A - 18 GA
Comment=
Tool\ number=61
Kerf\ width=0.5842
Plunge\ rate=99.999799999999993
Pierce\ delay=0.2
Pause\ at\ end\ of\ cut=0
Wiggle\ length=9.999979999999999
Pierce\ height=2.032
Cut\ height=0.508
Pierce\ type=0
Feed\ rate=3683
[pathRules]
GlobalRule=-1
</v>
      </c>
      <c r="Q66" s="20">
        <f t="shared" si="3"/>
        <v>1</v>
      </c>
      <c r="R66" s="2" t="str">
        <f t="shared" si="4"/>
        <v xml:space="preserve">[MATERIAL_NUMBER_61]
NAME                = Stainless Steel - FineCut Low Speed - 40 A - 18 GA
KERF_WIDTH          = 0.023
THC                 = 1
PIERCE_HEIGHT       = 0.08
PIERCE_DELAY        = 0.2
PUDDLE_JUMP_HEIGHT  = 
PUDDLE_JUMP_DELAY   = 
CUT_HEIGHT          = 0.02
CUT_SPEED           = 145
CUT_AMPS            = 40
CUT_VOLTS           = 69
PAUSE_AT_END        = 
GAS_PRESSURE        = 
CUT_MODE            = 
</v>
      </c>
    </row>
    <row r="67" spans="1:18" x14ac:dyDescent="0.25">
      <c r="A67" s="3">
        <f t="shared" si="5"/>
        <v>62</v>
      </c>
      <c r="B67" s="3" t="s">
        <v>15</v>
      </c>
      <c r="C67" s="3">
        <v>40</v>
      </c>
      <c r="D67" s="3">
        <v>16</v>
      </c>
      <c r="E67" s="3" t="s">
        <v>25</v>
      </c>
      <c r="F67" s="20" t="str">
        <f t="shared" si="0"/>
        <v>Stainless Steel - FineCut Low Speed - 40 A - 16 GA</v>
      </c>
      <c r="G67" s="3">
        <v>0.02</v>
      </c>
      <c r="H67" s="3">
        <v>0.08</v>
      </c>
      <c r="I67" s="3">
        <v>0.4</v>
      </c>
      <c r="J67" s="3">
        <v>115</v>
      </c>
      <c r="K67" s="3">
        <v>69</v>
      </c>
      <c r="L67" s="3"/>
      <c r="M67" s="3"/>
      <c r="N67" s="3">
        <v>2.1999999999999999E-2</v>
      </c>
      <c r="O67" s="20">
        <f t="shared" si="1"/>
        <v>25.4</v>
      </c>
      <c r="P67" s="6" t="str">
        <f t="shared" si="2"/>
        <v xml:space="preserve">[Tool61]
Type=PlasmaTool
Name=Stainless Steel - FineCut Low Speed - 40 A - 16 GA
Comment=
Tool\ number=62
Kerf\ width=0.5588
Plunge\ rate=99.999799999999993
Pierce\ delay=0.4
Pause\ at\ end\ of\ cut=0
Wiggle\ length=9.999979999999999
Pierce\ height=2.032
Cut\ height=0.508
Pierce\ type=0
Feed\ rate=2921
[pathRules]
GlobalRule=-1
</v>
      </c>
      <c r="Q67" s="20">
        <f t="shared" si="3"/>
        <v>1</v>
      </c>
      <c r="R67" s="2" t="str">
        <f t="shared" si="4"/>
        <v xml:space="preserve">[MATERIAL_NUMBER_62]
NAME                = Stainless Steel - FineCut Low Speed - 40 A - 16 GA
KERF_WIDTH          = 0.022
THC                 = 1
PIERCE_HEIGHT       = 0.08
PIERCE_DELAY        = 0.4
PUDDLE_JUMP_HEIGHT  = 
PUDDLE_JUMP_DELAY   = 
CUT_HEIGHT          = 0.02
CUT_SPEED           = 115
CUT_AMPS            = 40
CUT_VOLTS           = 69
PAUSE_AT_END        = 
GAS_PRESSURE        = 
CUT_MODE            = 
</v>
      </c>
    </row>
    <row r="68" spans="1:18" x14ac:dyDescent="0.25">
      <c r="A68" s="3">
        <f t="shared" si="5"/>
        <v>63</v>
      </c>
      <c r="B68" s="3" t="s">
        <v>15</v>
      </c>
      <c r="C68" s="3">
        <v>40</v>
      </c>
      <c r="D68" s="3">
        <v>14</v>
      </c>
      <c r="E68" s="3" t="s">
        <v>25</v>
      </c>
      <c r="F68" s="20" t="str">
        <f t="shared" si="0"/>
        <v>Stainless Steel - FineCut Low Speed - 40 A - 14 GA</v>
      </c>
      <c r="G68" s="3">
        <v>0.02</v>
      </c>
      <c r="H68" s="3">
        <v>0.08</v>
      </c>
      <c r="I68" s="3">
        <v>0.4</v>
      </c>
      <c r="J68" s="3">
        <v>110</v>
      </c>
      <c r="K68" s="3">
        <v>69</v>
      </c>
      <c r="L68" s="3"/>
      <c r="M68" s="3"/>
      <c r="N68" s="3">
        <v>2.1000000000000001E-2</v>
      </c>
      <c r="O68" s="20">
        <f t="shared" si="1"/>
        <v>25.4</v>
      </c>
      <c r="P68" s="6" t="str">
        <f t="shared" si="2"/>
        <v xml:space="preserve">[Tool62]
Type=PlasmaTool
Name=Stainless Steel - FineCut Low Speed - 40 A - 14 GA
Comment=
Tool\ number=63
Kerf\ width=0.5334
Plunge\ rate=99.999799999999993
Pierce\ delay=0.4
Pause\ at\ end\ of\ cut=0
Wiggle\ length=9.999979999999999
Pierce\ height=2.032
Cut\ height=0.508
Pierce\ type=0
Feed\ rate=2794
[pathRules]
GlobalRule=-1
</v>
      </c>
      <c r="Q68" s="20">
        <f t="shared" si="3"/>
        <v>1</v>
      </c>
      <c r="R68" s="2" t="str">
        <f t="shared" si="4"/>
        <v xml:space="preserve">[MATERIAL_NUMBER_63]
NAME                = Stainless Steel - FineCut Low Speed - 40 A - 14 GA
KERF_WIDTH          = 0.021
THC                 = 1
PIERCE_HEIGHT       = 0.08
PIERCE_DELAY        = 0.4
PUDDLE_JUMP_HEIGHT  = 
PUDDLE_JUMP_DELAY   = 
CUT_HEIGHT          = 0.02
CUT_SPEED           = 110
CUT_AMPS            = 40
CUT_VOLTS           = 69
PAUSE_AT_END        = 
GAS_PRESSURE        = 
CUT_MODE            = 
</v>
      </c>
    </row>
    <row r="69" spans="1:18" x14ac:dyDescent="0.25">
      <c r="A69" s="3">
        <f t="shared" si="5"/>
        <v>64</v>
      </c>
      <c r="B69" s="3" t="s">
        <v>15</v>
      </c>
      <c r="C69" s="3">
        <v>45</v>
      </c>
      <c r="D69" s="3">
        <v>12</v>
      </c>
      <c r="E69" s="3" t="s">
        <v>25</v>
      </c>
      <c r="F69" s="20" t="str">
        <f t="shared" si="0"/>
        <v>Stainless Steel - FineCut Low Speed - 45 A - 12 GA</v>
      </c>
      <c r="G69" s="3">
        <v>0.02</v>
      </c>
      <c r="H69" s="3">
        <v>0.08</v>
      </c>
      <c r="I69" s="3">
        <v>0.5</v>
      </c>
      <c r="J69" s="3">
        <v>120</v>
      </c>
      <c r="K69" s="3">
        <v>80</v>
      </c>
      <c r="L69" s="3"/>
      <c r="M69" s="3"/>
      <c r="N69" s="3">
        <v>4.9000000000000002E-2</v>
      </c>
      <c r="O69" s="20">
        <f t="shared" si="1"/>
        <v>25.4</v>
      </c>
      <c r="P69" s="6" t="str">
        <f t="shared" si="2"/>
        <v xml:space="preserve">[Tool63]
Type=PlasmaTool
Name=Stainless Steel - FineCut Low Speed - 45 A - 12 GA
Comment=
Tool\ number=64
Kerf\ width=1.2446
Plunge\ rate=99.999799999999993
Pierce\ delay=0.5
Pause\ at\ end\ of\ cut=0
Wiggle\ length=9.999979999999999
Pierce\ height=2.032
Cut\ height=0.508
Pierce\ type=0
Feed\ rate=3048
[pathRules]
GlobalRule=-1
</v>
      </c>
      <c r="Q69" s="20">
        <f t="shared" si="3"/>
        <v>1</v>
      </c>
      <c r="R69" s="2" t="str">
        <f t="shared" si="4"/>
        <v xml:space="preserve">[MATERIAL_NUMBER_64]
NAME                = Stainless Steel - FineCut Low Speed - 45 A - 12 GA
KERF_WIDTH          = 0.049
THC                 = 1
PIERCE_HEIGHT       = 0.08
PIERCE_DELAY        = 0.5
PUDDLE_JUMP_HEIGHT  = 
PUDDLE_JUMP_DELAY   = 
CUT_HEIGHT          = 0.02
CUT_SPEED           = 120
CUT_AMPS            = 45
CUT_VOLTS           = 80
PAUSE_AT_END        = 
GAS_PRESSURE        = 
CUT_MODE            = 
</v>
      </c>
    </row>
    <row r="70" spans="1:18" x14ac:dyDescent="0.25">
      <c r="A70" s="3">
        <f>A69+1</f>
        <v>65</v>
      </c>
      <c r="B70" s="3" t="s">
        <v>15</v>
      </c>
      <c r="C70" s="3">
        <v>45</v>
      </c>
      <c r="D70" s="3">
        <v>10</v>
      </c>
      <c r="E70" s="3" t="s">
        <v>25</v>
      </c>
      <c r="F70" s="20" t="str">
        <f t="shared" si="0"/>
        <v>Stainless Steel - FineCut Low Speed - 45 A - 10 GA</v>
      </c>
      <c r="G70" s="3">
        <v>0.02</v>
      </c>
      <c r="H70" s="3">
        <v>0.08</v>
      </c>
      <c r="I70" s="3">
        <v>0.6</v>
      </c>
      <c r="J70" s="3">
        <v>75</v>
      </c>
      <c r="K70" s="3">
        <v>80</v>
      </c>
      <c r="L70" s="3"/>
      <c r="M70" s="3"/>
      <c r="N70" s="3">
        <v>5.5E-2</v>
      </c>
      <c r="O70" s="20">
        <f t="shared" si="1"/>
        <v>25.4</v>
      </c>
      <c r="P70" s="6" t="str">
        <f t="shared" si="2"/>
        <v xml:space="preserve">[Tool64]
Type=PlasmaTool
Name=Stainless Steel - FineCut Low Speed - 45 A - 10 GA
Comment=
Tool\ number=65
Kerf\ width=1.397
Plunge\ rate=99.999799999999993
Pierce\ delay=0.6
Pause\ at\ end\ of\ cut=0
Wiggle\ length=9.999979999999999
Pierce\ height=2.032
Cut\ height=0.508
Pierce\ type=0
Feed\ rate=1905
[pathRules]
GlobalRule=-1
</v>
      </c>
      <c r="Q70" s="20">
        <f t="shared" si="3"/>
        <v>1</v>
      </c>
      <c r="R70" s="2" t="str">
        <f t="shared" si="4"/>
        <v xml:space="preserve">[MATERIAL_NUMBER_65]
NAME                = Stainless Steel - FineCut Low Speed - 45 A - 10 GA
KERF_WIDTH          = 0.055
THC                 = 1
PIERCE_HEIGHT       = 0.08
PIERCE_DELAY        = 0.6
PUDDLE_JUMP_HEIGHT  = 
PUDDLE_JUMP_DELAY   = 
CUT_HEIGHT          = 0.02
CUT_SPEED           = 75
CUT_AMPS            = 45
CUT_VOLTS           = 80
PAUSE_AT_END        = 
GAS_PRESSURE        = 
CUT_MODE            = 
</v>
      </c>
    </row>
    <row r="71" spans="1:18" x14ac:dyDescent="0.25">
      <c r="A71" s="5">
        <f t="shared" ref="A71:A73" si="6">A70+1</f>
        <v>66</v>
      </c>
      <c r="B71" s="5" t="s">
        <v>43</v>
      </c>
      <c r="C71" s="5">
        <v>45</v>
      </c>
      <c r="D71" s="37" t="s">
        <v>30</v>
      </c>
      <c r="E71" s="5" t="s">
        <v>26</v>
      </c>
      <c r="F71" s="21" t="str">
        <f t="shared" ref="F71:F73" si="7">B71&amp;" - "&amp;C71&amp;" A - "&amp;D71 &amp; " " &amp;E71</f>
        <v>Stainless Steel - F5 Gas - 45 A - 1/4 IN</v>
      </c>
      <c r="G71" s="5">
        <v>0.06</v>
      </c>
      <c r="H71" s="5">
        <v>0.15</v>
      </c>
      <c r="I71" s="5">
        <v>0.6</v>
      </c>
      <c r="J71" s="5">
        <v>32</v>
      </c>
      <c r="K71" s="5">
        <v>147</v>
      </c>
      <c r="L71" s="5">
        <v>47</v>
      </c>
      <c r="M71" s="5">
        <v>141</v>
      </c>
      <c r="N71" s="5">
        <v>7.4999999999999997E-2</v>
      </c>
      <c r="O71" s="21">
        <f t="shared" ref="O71:O73" si="8">IF(OR(E71="GA", E71="IN"), 25.4, 1)</f>
        <v>25.4</v>
      </c>
      <c r="P71" s="10" t="str">
        <f t="shared" ref="P71:P73" si="9">"[Tool" &amp; A71-1 &amp; "]" &amp; CHAR(10) &amp;
"Type=PlasmaTool" &amp; CHAR(10) &amp;
"Name=" &amp; F71 &amp; CHAR(10) &amp;
"Comment=" &amp; CHAR(10) &amp;
"Tool\ number=" &amp; A71 &amp; CHAR(10) &amp;
"Kerf\ width=" &amp; N71*O71 &amp; CHAR(10) &amp;
"Plunge\ rate=99.999799999999993" &amp; CHAR(10) &amp;
"Pierce\ delay=" &amp; I71 &amp; CHAR(10) &amp;
"Pause\ at\ end\ of\ cut=0" &amp; CHAR(10) &amp;
"Wiggle\ length=9.999979999999999" &amp; CHAR(10) &amp;
"Pierce\ height=" &amp; H71*O71 &amp; CHAR(10) &amp;
"Cut\ height=" &amp; G71*O71 &amp; CHAR(10) &amp;
"Pierce\ type=0" &amp; CHAR(10) &amp;
"Feed\ rate=" &amp; J71*O71 &amp; CHAR(10) &amp;
"[pathRules]" &amp; CHAR(10) &amp;
"GlobalRule=-1"&amp;CHAR(10)</f>
        <v xml:space="preserve">[Tool65]
Type=PlasmaTool
Name=Stainless Steel - F5 Gas - 45 A - 1/4 IN
Comment=
Tool\ number=66
Kerf\ width=1.905
Plunge\ rate=99.999799999999993
Pierce\ delay=0.6
Pause\ at\ end\ of\ cut=0
Wiggle\ length=9.999979999999999
Pierce\ height=3.81
Cut\ height=1.524
Pierce\ type=0
Feed\ rate=812.8
[pathRules]
GlobalRule=-1
</v>
      </c>
      <c r="Q71" s="21">
        <f t="shared" ref="Q71:Q73" si="10">IF( $C$2 = "English",
      IF( OR(E71="GA", E71="IN"),
           1,
           1/25.4),
      IF(E71="MM",
           1,
           25.4))</f>
        <v>1</v>
      </c>
      <c r="R71" s="11" t="str">
        <f t="shared" ref="R71:R73" si="11">"[MATERIAL_NUMBER_" &amp; A71 &amp; "]"&amp;CHAR(10)&amp;
"NAME                = "&amp; F71 &amp;CHAR(10)&amp;
"KERF_WIDTH          = "&amp; N71*Q71 &amp;CHAR(10)&amp;
"THC                 = 1"&amp;CHAR(10)&amp;
"PIERCE_HEIGHT       = "&amp; H71*Q71 &amp;CHAR(10)&amp;
"PIERCE_DELAY        = "&amp;I71&amp;CHAR(10)&amp;
"PUDDLE_JUMP_HEIGHT  = "&amp;CHAR(10)&amp;
"PUDDLE_JUMP_DELAY   = "&amp;CHAR(10)&amp;
"CUT_HEIGHT          = "&amp; G71*Q71 &amp;CHAR(10)&amp;
"CUT_SPEED           = "&amp; J71*Q71 &amp;CHAR(10)&amp;
"CUT_AMPS            = "&amp;C71&amp;CHAR(10)&amp;
"CUT_VOLTS           = "&amp;K71&amp;CHAR(10)&amp;
"PAUSE_AT_END        = "&amp;CHAR(10)&amp;
"GAS_PRESSURE        = "&amp;CHAR(10)&amp;
"CUT_MODE            = " &amp;CHAR(10)</f>
        <v xml:space="preserve">[MATERIAL_NUMBER_66]
NAME                = Stainless Steel - F5 Gas - 45 A - 1/4 IN
KERF_WIDTH          = 0.075
THC                 = 1
PIERCE_HEIGHT       = 0.15
PIERCE_DELAY        = 0.6
PUDDLE_JUMP_HEIGHT  = 
PUDDLE_JUMP_DELAY   = 
CUT_HEIGHT          = 0.06
CUT_SPEED           = 32
CUT_AMPS            = 45
CUT_VOLTS           = 147
PAUSE_AT_END        = 
GAS_PRESSURE        = 
CUT_MODE            = 
</v>
      </c>
    </row>
    <row r="72" spans="1:18" x14ac:dyDescent="0.25">
      <c r="A72" s="5">
        <f t="shared" si="6"/>
        <v>67</v>
      </c>
      <c r="B72" s="5" t="s">
        <v>43</v>
      </c>
      <c r="C72" s="5">
        <v>45</v>
      </c>
      <c r="D72" s="37" t="s">
        <v>31</v>
      </c>
      <c r="E72" s="5" t="s">
        <v>26</v>
      </c>
      <c r="F72" s="21" t="str">
        <f t="shared" si="7"/>
        <v>Stainless Steel - F5 Gas - 45 A - 3/8 IN</v>
      </c>
      <c r="G72" s="5">
        <v>0.06</v>
      </c>
      <c r="H72" s="5">
        <v>0.15</v>
      </c>
      <c r="I72" s="5">
        <v>0.8</v>
      </c>
      <c r="J72" s="5">
        <v>18</v>
      </c>
      <c r="K72" s="5">
        <v>152</v>
      </c>
      <c r="L72" s="5">
        <v>22</v>
      </c>
      <c r="M72" s="5">
        <v>146</v>
      </c>
      <c r="N72" s="5">
        <v>8.7999999999999995E-2</v>
      </c>
      <c r="O72" s="21">
        <f t="shared" si="8"/>
        <v>25.4</v>
      </c>
      <c r="P72" s="10" t="str">
        <f t="shared" si="9"/>
        <v xml:space="preserve">[Tool66]
Type=PlasmaTool
Name=Stainless Steel - F5 Gas - 45 A - 3/8 IN
Comment=
Tool\ number=67
Kerf\ width=2.2352
Plunge\ rate=99.999799999999993
Pierce\ delay=0.8
Pause\ at\ end\ of\ cut=0
Wiggle\ length=9.999979999999999
Pierce\ height=3.81
Cut\ height=1.524
Pierce\ type=0
Feed\ rate=457.2
[pathRules]
GlobalRule=-1
</v>
      </c>
      <c r="Q72" s="21">
        <f t="shared" si="10"/>
        <v>1</v>
      </c>
      <c r="R72" s="11" t="str">
        <f t="shared" si="11"/>
        <v xml:space="preserve">[MATERIAL_NUMBER_67]
NAME                = Stainless Steel - F5 Gas - 45 A - 3/8 IN
KERF_WIDTH          = 0.088
THC                 = 1
PIERCE_HEIGHT       = 0.15
PIERCE_DELAY        = 0.8
PUDDLE_JUMP_HEIGHT  = 
PUDDLE_JUMP_DELAY   = 
CUT_HEIGHT          = 0.06
CUT_SPEED           = 18
CUT_AMPS            = 45
CUT_VOLTS           = 152
PAUSE_AT_END        = 
GAS_PRESSURE        = 
CUT_MODE            = 
</v>
      </c>
    </row>
    <row r="73" spans="1:18" ht="15.75" thickBot="1" x14ac:dyDescent="0.3">
      <c r="A73" s="33">
        <f t="shared" si="6"/>
        <v>68</v>
      </c>
      <c r="B73" s="33" t="s">
        <v>44</v>
      </c>
      <c r="C73" s="33">
        <v>45</v>
      </c>
      <c r="D73" s="38" t="s">
        <v>32</v>
      </c>
      <c r="E73" s="33" t="s">
        <v>26</v>
      </c>
      <c r="F73" s="34" t="str">
        <f t="shared" si="7"/>
        <v>Stainless Steel - F5 Gas - EDGE START - 45 A - 1/2 IN</v>
      </c>
      <c r="G73" s="33">
        <v>0.06</v>
      </c>
      <c r="H73" s="39">
        <v>0.15</v>
      </c>
      <c r="I73" s="39">
        <v>0.8</v>
      </c>
      <c r="J73" s="33">
        <v>12</v>
      </c>
      <c r="K73" s="33">
        <v>157</v>
      </c>
      <c r="L73" s="33">
        <v>16</v>
      </c>
      <c r="M73" s="33">
        <v>151</v>
      </c>
      <c r="N73" s="33">
        <v>0.10100000000000001</v>
      </c>
      <c r="O73" s="34">
        <f t="shared" si="8"/>
        <v>25.4</v>
      </c>
      <c r="P73" s="35" t="str">
        <f t="shared" si="9"/>
        <v xml:space="preserve">[Tool67]
Type=PlasmaTool
Name=Stainless Steel - F5 Gas - EDGE START - 45 A - 1/2 IN
Comment=
Tool\ number=68
Kerf\ width=2.5654
Plunge\ rate=99.999799999999993
Pierce\ delay=0.8
Pause\ at\ end\ of\ cut=0
Wiggle\ length=9.999979999999999
Pierce\ height=3.81
Cut\ height=1.524
Pierce\ type=0
Feed\ rate=304.8
[pathRules]
GlobalRule=-1
</v>
      </c>
      <c r="Q73" s="34">
        <f t="shared" si="10"/>
        <v>1</v>
      </c>
      <c r="R73" s="36" t="str">
        <f t="shared" si="11"/>
        <v xml:space="preserve">[MATERIAL_NUMBER_68]
NAME                = Stainless Steel - F5 Gas - EDGE START - 45 A - 1/2 IN
KERF_WIDTH          = 0.101
THC                 = 1
PIERCE_HEIGHT       = 0.15
PIERCE_DELAY        = 0.8
PUDDLE_JUMP_HEIGHT  = 
PUDDLE_JUMP_DELAY   = 
CUT_HEIGHT          = 0.06
CUT_SPEED           = 12
CUT_AMPS            = 45
CUT_VOLTS           = 157
PAUSE_AT_END        = 
GAS_PRESSURE        = 
CUT_MODE            = 
</v>
      </c>
    </row>
    <row r="74" spans="1:18" x14ac:dyDescent="0.25">
      <c r="A74" s="26">
        <v>69</v>
      </c>
      <c r="B74" s="26" t="s">
        <v>9</v>
      </c>
      <c r="C74" s="26">
        <v>45</v>
      </c>
      <c r="D74" s="26">
        <v>2</v>
      </c>
      <c r="E74" s="26" t="s">
        <v>27</v>
      </c>
      <c r="F74" s="27" t="str">
        <f t="shared" ref="F74" si="12">B74&amp;" - "&amp;C74&amp;" A - "&amp;D74 &amp; " " &amp;E74</f>
        <v>Mild Steel - 45 A - 2 MM</v>
      </c>
      <c r="G74" s="26">
        <v>1.5</v>
      </c>
      <c r="H74" s="26">
        <v>3.8</v>
      </c>
      <c r="I74" s="26">
        <v>0.2</v>
      </c>
      <c r="J74" s="26">
        <v>5560</v>
      </c>
      <c r="K74" s="26">
        <v>128</v>
      </c>
      <c r="L74" s="26">
        <v>7910</v>
      </c>
      <c r="M74" s="26">
        <v>125</v>
      </c>
      <c r="N74" s="26">
        <v>1.4</v>
      </c>
      <c r="O74" s="27">
        <f t="shared" ref="O74" si="13">IF(OR(E74="GA", E74="IN"), 25.4, 1)</f>
        <v>1</v>
      </c>
      <c r="P74" s="28" t="str">
        <f t="shared" ref="P74" si="14">"[Tool" &amp; A74-1 &amp; "]" &amp; CHAR(10) &amp;
"Type=PlasmaTool" &amp; CHAR(10) &amp;
"Name=" &amp; F74 &amp; CHAR(10) &amp;
"Comment=" &amp; CHAR(10) &amp;
"Tool\ number=" &amp; A74 &amp; CHAR(10) &amp;
"Kerf\ width=" &amp; N74*O74 &amp; CHAR(10) &amp;
"Plunge\ rate=99.999799999999993" &amp; CHAR(10) &amp;
"Pierce\ delay=" &amp; I74 &amp; CHAR(10) &amp;
"Pause\ at\ end\ of\ cut=0" &amp; CHAR(10) &amp;
"Wiggle\ length=9.999979999999999" &amp; CHAR(10) &amp;
"Pierce\ height=" &amp; H74*O74 &amp; CHAR(10) &amp;
"Cut\ height=" &amp; G74*O74 &amp; CHAR(10) &amp;
"Pierce\ type=0" &amp; CHAR(10) &amp;
"Feed\ rate=" &amp; J74*O74 &amp; CHAR(10) &amp;
"[pathRules]" &amp; CHAR(10) &amp;
"GlobalRule=-1"&amp;CHAR(10)</f>
        <v xml:space="preserve">[Tool68]
Type=PlasmaTool
Name=Mild Steel - 45 A - 2 MM
Comment=
Tool\ number=69
Kerf\ width=1.4
Plunge\ rate=99.999799999999993
Pierce\ delay=0.2
Pause\ at\ end\ of\ cut=0
Wiggle\ length=9.999979999999999
Pierce\ height=3.8
Cut\ height=1.5
Pierce\ type=0
Feed\ rate=5560
[pathRules]
GlobalRule=-1
</v>
      </c>
      <c r="Q74" s="27">
        <f t="shared" ref="Q74" si="15">IF( $C$2 = "English",
      IF( OR(E74="GA", E74="IN"),
           1,
           1/25.4),
      IF(E74="MM",
           1,
           25.4))</f>
        <v>3.937007874015748E-2</v>
      </c>
      <c r="R74" s="29" t="str">
        <f t="shared" ref="R74" si="16">"[MATERIAL_NUMBER_" &amp; A74 &amp; "]"&amp;CHAR(10)&amp;
"NAME                = "&amp; F74 &amp;CHAR(10)&amp;
"KERF_WIDTH          = "&amp; N74*Q74 &amp;CHAR(10)&amp;
"THC                 = 1"&amp;CHAR(10)&amp;
"PIERCE_HEIGHT       = "&amp; H74*Q74 &amp;CHAR(10)&amp;
"PIERCE_DELAY        = "&amp;I74&amp;CHAR(10)&amp;
"PUDDLE_JUMP_HEIGHT  = "&amp;CHAR(10)&amp;
"PUDDLE_JUMP_DELAY   = "&amp;CHAR(10)&amp;
"CUT_HEIGHT          = "&amp; G74*Q74 &amp;CHAR(10)&amp;
"CUT_SPEED           = "&amp; J74*Q74 &amp;CHAR(10)&amp;
"CUT_AMPS            = "&amp;C74&amp;CHAR(10)&amp;
"CUT_VOLTS           = "&amp;K74&amp;CHAR(10)&amp;
"PAUSE_AT_END        = "&amp;CHAR(10)&amp;
"GAS_PRESSURE        = "&amp;CHAR(10)&amp;
"CUT_MODE            = " &amp;CHAR(10)</f>
        <v xml:space="preserve">[MATERIAL_NUMBER_69]
NAME                = Mild Steel - 45 A - 2 MM
KERF_WIDTH          = 0.0551181102362205
THC                 = 1
PIERCE_HEIGHT       = 0.149606299212598
PIERCE_DELAY        = 0.2
PUDDLE_JUMP_HEIGHT  = 
PUDDLE_JUMP_DELAY   = 
CUT_HEIGHT          = 0.0590551181102362
CUT_SPEED           = 218.897637795276
CUT_AMPS            = 45
CUT_VOLTS           = 128
PAUSE_AT_END        = 
GAS_PRESSURE        = 
CUT_MODE            = 
</v>
      </c>
    </row>
    <row r="75" spans="1:18" x14ac:dyDescent="0.25">
      <c r="A75" s="26">
        <f t="shared" si="5"/>
        <v>70</v>
      </c>
      <c r="B75" s="26" t="s">
        <v>9</v>
      </c>
      <c r="C75" s="26">
        <v>45</v>
      </c>
      <c r="D75" s="26">
        <v>3</v>
      </c>
      <c r="E75" s="26" t="s">
        <v>27</v>
      </c>
      <c r="F75" s="27" t="str">
        <f t="shared" ref="F75:F116" si="17">B75&amp;" - "&amp;C75&amp;" A - "&amp;D75 &amp; " " &amp;E75</f>
        <v>Mild Steel - 45 A - 3 MM</v>
      </c>
      <c r="G75" s="26">
        <v>1.5</v>
      </c>
      <c r="H75" s="26">
        <v>3.8</v>
      </c>
      <c r="I75" s="26">
        <v>0.2</v>
      </c>
      <c r="J75" s="26">
        <v>3960</v>
      </c>
      <c r="K75" s="26">
        <v>128</v>
      </c>
      <c r="L75" s="26">
        <v>5590</v>
      </c>
      <c r="M75" s="26">
        <v>128</v>
      </c>
      <c r="N75" s="26">
        <v>1.4</v>
      </c>
      <c r="O75" s="27">
        <f t="shared" ref="O75:O116" si="18">IF(OR(E75="GA", E75="IN"), 25.4, 1)</f>
        <v>1</v>
      </c>
      <c r="P75" s="28" t="str">
        <f t="shared" ref="P75:P116" si="19">"[Tool" &amp; A75-1 &amp; "]" &amp; CHAR(10) &amp;
"Type=PlasmaTool" &amp; CHAR(10) &amp;
"Name=" &amp; F75 &amp; CHAR(10) &amp;
"Comment=" &amp; CHAR(10) &amp;
"Tool\ number=" &amp; A75 &amp; CHAR(10) &amp;
"Kerf\ width=" &amp; N75*O75 &amp; CHAR(10) &amp;
"Plunge\ rate=99.999799999999993" &amp; CHAR(10) &amp;
"Pierce\ delay=" &amp; I75 &amp; CHAR(10) &amp;
"Pause\ at\ end\ of\ cut=0" &amp; CHAR(10) &amp;
"Wiggle\ length=9.999979999999999" &amp; CHAR(10) &amp;
"Pierce\ height=" &amp; H75*O75 &amp; CHAR(10) &amp;
"Cut\ height=" &amp; G75*O75 &amp; CHAR(10) &amp;
"Pierce\ type=0" &amp; CHAR(10) &amp;
"Feed\ rate=" &amp; J75*O75 &amp; CHAR(10) &amp;
"[pathRules]" &amp; CHAR(10) &amp;
"GlobalRule=-1"&amp;CHAR(10)</f>
        <v xml:space="preserve">[Tool69]
Type=PlasmaTool
Name=Mild Steel - 45 A - 3 MM
Comment=
Tool\ number=70
Kerf\ width=1.4
Plunge\ rate=99.999799999999993
Pierce\ delay=0.2
Pause\ at\ end\ of\ cut=0
Wiggle\ length=9.999979999999999
Pierce\ height=3.8
Cut\ height=1.5
Pierce\ type=0
Feed\ rate=3960
[pathRules]
GlobalRule=-1
</v>
      </c>
      <c r="Q75" s="27">
        <f t="shared" ref="Q75:Q116" si="20">IF( $C$2 = "English",
      IF( OR(E75="GA", E75="IN"),
           1,
           1/25.4),
      IF(E75="MM",
           1,
           25.4))</f>
        <v>3.937007874015748E-2</v>
      </c>
      <c r="R75" s="29" t="str">
        <f t="shared" ref="R75:R116" si="21">"[MATERIAL_NUMBER_" &amp; A75 &amp; "]"&amp;CHAR(10)&amp;
"NAME                = "&amp; F75 &amp;CHAR(10)&amp;
"KERF_WIDTH          = "&amp; N75*Q75 &amp;CHAR(10)&amp;
"THC                 = 1"&amp;CHAR(10)&amp;
"PIERCE_HEIGHT       = "&amp; H75*Q75 &amp;CHAR(10)&amp;
"PIERCE_DELAY        = "&amp;I75&amp;CHAR(10)&amp;
"PUDDLE_JUMP_HEIGHT  = "&amp;CHAR(10)&amp;
"PUDDLE_JUMP_DELAY   = "&amp;CHAR(10)&amp;
"CUT_HEIGHT          = "&amp; G75*Q75 &amp;CHAR(10)&amp;
"CUT_SPEED           = "&amp; J75*Q75 &amp;CHAR(10)&amp;
"CUT_AMPS            = "&amp;C75&amp;CHAR(10)&amp;
"CUT_VOLTS           = "&amp;K75&amp;CHAR(10)&amp;
"PAUSE_AT_END        = "&amp;CHAR(10)&amp;
"GAS_PRESSURE        = "&amp;CHAR(10)&amp;
"CUT_MODE            = " &amp;CHAR(10)</f>
        <v xml:space="preserve">[MATERIAL_NUMBER_70]
NAME                = Mild Steel - 45 A - 3 MM
KERF_WIDTH          = 0.0551181102362205
THC                 = 1
PIERCE_HEIGHT       = 0.149606299212598
PIERCE_DELAY        = 0.2
PUDDLE_JUMP_HEIGHT  = 
PUDDLE_JUMP_DELAY   = 
CUT_HEIGHT          = 0.0590551181102362
CUT_SPEED           = 155.905511811024
CUT_AMPS            = 45
CUT_VOLTS           = 128
PAUSE_AT_END        = 
GAS_PRESSURE        = 
CUT_MODE            = 
</v>
      </c>
    </row>
    <row r="76" spans="1:18" x14ac:dyDescent="0.25">
      <c r="A76" s="26">
        <f t="shared" ref="A76:A135" si="22">A75+1</f>
        <v>71</v>
      </c>
      <c r="B76" s="26" t="s">
        <v>9</v>
      </c>
      <c r="C76" s="26">
        <v>45</v>
      </c>
      <c r="D76" s="26">
        <v>4</v>
      </c>
      <c r="E76" s="26" t="s">
        <v>27</v>
      </c>
      <c r="F76" s="27" t="str">
        <f t="shared" si="17"/>
        <v>Mild Steel - 45 A - 4 MM</v>
      </c>
      <c r="G76" s="26">
        <v>1.5</v>
      </c>
      <c r="H76" s="26">
        <v>3.8</v>
      </c>
      <c r="I76" s="26">
        <v>0.4</v>
      </c>
      <c r="J76" s="26">
        <v>2800</v>
      </c>
      <c r="K76" s="26">
        <v>128</v>
      </c>
      <c r="L76" s="26">
        <v>3960</v>
      </c>
      <c r="M76" s="26">
        <v>128</v>
      </c>
      <c r="N76" s="26">
        <v>1.5</v>
      </c>
      <c r="O76" s="27">
        <f t="shared" si="18"/>
        <v>1</v>
      </c>
      <c r="P76" s="28" t="str">
        <f t="shared" si="19"/>
        <v xml:space="preserve">[Tool70]
Type=PlasmaTool
Name=Mild Steel - 45 A - 4 MM
Comment=
Tool\ number=71
Kerf\ width=1.5
Plunge\ rate=99.999799999999993
Pierce\ delay=0.4
Pause\ at\ end\ of\ cut=0
Wiggle\ length=9.999979999999999
Pierce\ height=3.8
Cut\ height=1.5
Pierce\ type=0
Feed\ rate=2800
[pathRules]
GlobalRule=-1
</v>
      </c>
      <c r="Q76" s="27">
        <f t="shared" si="20"/>
        <v>3.937007874015748E-2</v>
      </c>
      <c r="R76" s="29" t="str">
        <f t="shared" si="21"/>
        <v xml:space="preserve">[MATERIAL_NUMBER_71]
NAME                = Mild Steel - 45 A - 4 MM
KERF_WIDTH          = 0.0590551181102362
THC                 = 1
PIERCE_HEIGHT       = 0.149606299212598
PIERCE_DELAY        = 0.4
PUDDLE_JUMP_HEIGHT  = 
PUDDLE_JUMP_DELAY   = 
CUT_HEIGHT          = 0.0590551181102362
CUT_SPEED           = 110.236220472441
CUT_AMPS            = 45
CUT_VOLTS           = 128
PAUSE_AT_END        = 
GAS_PRESSURE        = 
CUT_MODE            = 
</v>
      </c>
    </row>
    <row r="77" spans="1:18" x14ac:dyDescent="0.25">
      <c r="A77" s="26">
        <f t="shared" si="22"/>
        <v>72</v>
      </c>
      <c r="B77" s="26" t="s">
        <v>9</v>
      </c>
      <c r="C77" s="26">
        <v>45</v>
      </c>
      <c r="D77" s="26">
        <v>6</v>
      </c>
      <c r="E77" s="26" t="s">
        <v>27</v>
      </c>
      <c r="F77" s="27" t="str">
        <f t="shared" si="17"/>
        <v>Mild Steel - 45 A - 6 MM</v>
      </c>
      <c r="G77" s="26">
        <v>1.5</v>
      </c>
      <c r="H77" s="26">
        <v>3.8</v>
      </c>
      <c r="I77" s="26">
        <v>0.6</v>
      </c>
      <c r="J77" s="26">
        <v>1430</v>
      </c>
      <c r="K77" s="26">
        <v>130</v>
      </c>
      <c r="L77" s="26">
        <v>2110</v>
      </c>
      <c r="M77" s="26">
        <v>127</v>
      </c>
      <c r="N77" s="26">
        <v>1.5</v>
      </c>
      <c r="O77" s="27">
        <f t="shared" si="18"/>
        <v>1</v>
      </c>
      <c r="P77" s="28" t="str">
        <f t="shared" si="19"/>
        <v xml:space="preserve">[Tool71]
Type=PlasmaTool
Name=Mild Steel - 45 A - 6 MM
Comment=
Tool\ number=72
Kerf\ width=1.5
Plunge\ rate=99.999799999999993
Pierce\ delay=0.6
Pause\ at\ end\ of\ cut=0
Wiggle\ length=9.999979999999999
Pierce\ height=3.8
Cut\ height=1.5
Pierce\ type=0
Feed\ rate=1430
[pathRules]
GlobalRule=-1
</v>
      </c>
      <c r="Q77" s="27">
        <f t="shared" si="20"/>
        <v>3.937007874015748E-2</v>
      </c>
      <c r="R77" s="29" t="str">
        <f t="shared" si="21"/>
        <v xml:space="preserve">[MATERIAL_NUMBER_72]
NAME                = Mild Steel - 45 A - 6 MM
KERF_WIDTH          = 0.0590551181102362
THC                 = 1
PIERCE_HEIGHT       = 0.149606299212598
PIERCE_DELAY        = 0.6
PUDDLE_JUMP_HEIGHT  = 
PUDDLE_JUMP_DELAY   = 
CUT_HEIGHT          = 0.0590551181102362
CUT_SPEED           = 56.2992125984252
CUT_AMPS            = 45
CUT_VOLTS           = 130
PAUSE_AT_END        = 
GAS_PRESSURE        = 
CUT_MODE            = 
</v>
      </c>
    </row>
    <row r="78" spans="1:18" x14ac:dyDescent="0.25">
      <c r="A78" s="26">
        <f t="shared" si="22"/>
        <v>73</v>
      </c>
      <c r="B78" s="26" t="s">
        <v>9</v>
      </c>
      <c r="C78" s="26">
        <v>45</v>
      </c>
      <c r="D78" s="26">
        <v>8</v>
      </c>
      <c r="E78" s="26" t="s">
        <v>27</v>
      </c>
      <c r="F78" s="27" t="str">
        <f t="shared" si="17"/>
        <v>Mild Steel - 45 A - 8 MM</v>
      </c>
      <c r="G78" s="26">
        <v>1.5</v>
      </c>
      <c r="H78" s="26">
        <v>3.8</v>
      </c>
      <c r="I78" s="26">
        <v>0.6</v>
      </c>
      <c r="J78" s="26">
        <v>1020</v>
      </c>
      <c r="K78" s="26">
        <v>133</v>
      </c>
      <c r="L78" s="26">
        <v>1385</v>
      </c>
      <c r="M78" s="26">
        <v>130</v>
      </c>
      <c r="N78" s="26">
        <v>1.7</v>
      </c>
      <c r="O78" s="27">
        <f t="shared" si="18"/>
        <v>1</v>
      </c>
      <c r="P78" s="28" t="str">
        <f t="shared" si="19"/>
        <v xml:space="preserve">[Tool72]
Type=PlasmaTool
Name=Mild Steel - 45 A - 8 MM
Comment=
Tool\ number=73
Kerf\ width=1.7
Plunge\ rate=99.999799999999993
Pierce\ delay=0.6
Pause\ at\ end\ of\ cut=0
Wiggle\ length=9.999979999999999
Pierce\ height=3.8
Cut\ height=1.5
Pierce\ type=0
Feed\ rate=1020
[pathRules]
GlobalRule=-1
</v>
      </c>
      <c r="Q78" s="27">
        <f t="shared" si="20"/>
        <v>3.937007874015748E-2</v>
      </c>
      <c r="R78" s="29" t="str">
        <f t="shared" si="21"/>
        <v xml:space="preserve">[MATERIAL_NUMBER_73]
NAME                = Mild Steel - 45 A - 8 MM
KERF_WIDTH          = 0.0669291338582677
THC                 = 1
PIERCE_HEIGHT       = 0.149606299212598
PIERCE_DELAY        = 0.6
PUDDLE_JUMP_HEIGHT  = 
PUDDLE_JUMP_DELAY   = 
CUT_HEIGHT          = 0.0590551181102362
CUT_SPEED           = 40.1574803149606
CUT_AMPS            = 45
CUT_VOLTS           = 133
PAUSE_AT_END        = 
GAS_PRESSURE        = 
CUT_MODE            = 
</v>
      </c>
    </row>
    <row r="79" spans="1:18" x14ac:dyDescent="0.25">
      <c r="A79" s="26">
        <f t="shared" si="22"/>
        <v>74</v>
      </c>
      <c r="B79" s="26" t="s">
        <v>9</v>
      </c>
      <c r="C79" s="26">
        <v>45</v>
      </c>
      <c r="D79" s="26">
        <v>10</v>
      </c>
      <c r="E79" s="26" t="s">
        <v>27</v>
      </c>
      <c r="F79" s="27" t="str">
        <f t="shared" si="17"/>
        <v>Mild Steel - 45 A - 10 MM</v>
      </c>
      <c r="G79" s="26">
        <v>1.5</v>
      </c>
      <c r="H79" s="26">
        <v>3.8</v>
      </c>
      <c r="I79" s="26">
        <v>0.8</v>
      </c>
      <c r="J79" s="26">
        <v>780</v>
      </c>
      <c r="K79" s="26">
        <v>136</v>
      </c>
      <c r="L79" s="26">
        <v>920</v>
      </c>
      <c r="M79" s="26">
        <v>134</v>
      </c>
      <c r="N79" s="26">
        <v>1.8</v>
      </c>
      <c r="O79" s="27">
        <f t="shared" si="18"/>
        <v>1</v>
      </c>
      <c r="P79" s="28" t="str">
        <f t="shared" si="19"/>
        <v xml:space="preserve">[Tool73]
Type=PlasmaTool
Name=Mild Steel - 45 A - 10 MM
Comment=
Tool\ number=74
Kerf\ width=1.8
Plunge\ rate=99.999799999999993
Pierce\ delay=0.8
Pause\ at\ end\ of\ cut=0
Wiggle\ length=9.999979999999999
Pierce\ height=3.8
Cut\ height=1.5
Pierce\ type=0
Feed\ rate=780
[pathRules]
GlobalRule=-1
</v>
      </c>
      <c r="Q79" s="27">
        <f t="shared" si="20"/>
        <v>3.937007874015748E-2</v>
      </c>
      <c r="R79" s="29" t="str">
        <f t="shared" si="21"/>
        <v xml:space="preserve">[MATERIAL_NUMBER_74]
NAME                = Mild Steel - 45 A - 10 MM
KERF_WIDTH          = 0.0708661417322835
THC                 = 1
PIERCE_HEIGHT       = 0.149606299212598
PIERCE_DELAY        = 0.8
PUDDLE_JUMP_HEIGHT  = 
PUDDLE_JUMP_DELAY   = 
CUT_HEIGHT          = 0.0590551181102362
CUT_SPEED           = 30.7086614173228
CUT_AMPS            = 45
CUT_VOLTS           = 136
PAUSE_AT_END        = 
GAS_PRESSURE        = 
CUT_MODE            = 
</v>
      </c>
    </row>
    <row r="80" spans="1:18" x14ac:dyDescent="0.25">
      <c r="A80" s="26">
        <f t="shared" si="22"/>
        <v>75</v>
      </c>
      <c r="B80" s="26" t="s">
        <v>9</v>
      </c>
      <c r="C80" s="26">
        <v>45</v>
      </c>
      <c r="D80" s="26">
        <v>12</v>
      </c>
      <c r="E80" s="26" t="s">
        <v>27</v>
      </c>
      <c r="F80" s="27" t="str">
        <f t="shared" si="17"/>
        <v>Mild Steel - 45 A - 12 MM</v>
      </c>
      <c r="G80" s="26">
        <v>1.5</v>
      </c>
      <c r="H80" s="26">
        <v>3.8</v>
      </c>
      <c r="I80" s="26">
        <v>1</v>
      </c>
      <c r="J80" s="26">
        <v>540</v>
      </c>
      <c r="K80" s="26">
        <v>140</v>
      </c>
      <c r="L80" s="26">
        <v>690</v>
      </c>
      <c r="M80" s="26">
        <v>138</v>
      </c>
      <c r="N80" s="26">
        <v>1.9</v>
      </c>
      <c r="O80" s="27">
        <f t="shared" si="18"/>
        <v>1</v>
      </c>
      <c r="P80" s="28" t="str">
        <f t="shared" si="19"/>
        <v xml:space="preserve">[Tool74]
Type=PlasmaTool
Name=Mild Steel - 45 A - 12 MM
Comment=
Tool\ number=75
Kerf\ width=1.9
Plunge\ rate=99.999799999999993
Pierce\ delay=1
Pause\ at\ end\ of\ cut=0
Wiggle\ length=9.999979999999999
Pierce\ height=3.8
Cut\ height=1.5
Pierce\ type=0
Feed\ rate=540
[pathRules]
GlobalRule=-1
</v>
      </c>
      <c r="Q80" s="27">
        <f t="shared" si="20"/>
        <v>3.937007874015748E-2</v>
      </c>
      <c r="R80" s="29" t="str">
        <f t="shared" si="21"/>
        <v xml:space="preserve">[MATERIAL_NUMBER_75]
NAME                = Mild Steel - 45 A - 12 MM
KERF_WIDTH          = 0.0748031496062992
THC                 = 1
PIERCE_HEIGHT       = 0.149606299212598
PIERCE_DELAY        = 1
PUDDLE_JUMP_HEIGHT  = 
PUDDLE_JUMP_DELAY   = 
CUT_HEIGHT          = 0.0590551181102362
CUT_SPEED           = 21.259842519685
CUT_AMPS            = 45
CUT_VOLTS           = 140
PAUSE_AT_END        = 
GAS_PRESSURE        = 
CUT_MODE            = 
</v>
      </c>
    </row>
    <row r="81" spans="1:18" x14ac:dyDescent="0.25">
      <c r="A81" s="26">
        <f t="shared" si="22"/>
        <v>76</v>
      </c>
      <c r="B81" s="26" t="s">
        <v>47</v>
      </c>
      <c r="C81" s="26">
        <v>45</v>
      </c>
      <c r="D81" s="26">
        <v>16</v>
      </c>
      <c r="E81" s="26" t="s">
        <v>27</v>
      </c>
      <c r="F81" s="27" t="str">
        <f t="shared" si="17"/>
        <v>Mild Steel - EDGE START - 45 A - 16 MM</v>
      </c>
      <c r="G81" s="30">
        <v>1.5</v>
      </c>
      <c r="H81" s="30">
        <v>3.8</v>
      </c>
      <c r="I81" s="30">
        <v>1</v>
      </c>
      <c r="J81" s="26">
        <v>310</v>
      </c>
      <c r="K81" s="26">
        <v>146</v>
      </c>
      <c r="L81" s="26">
        <v>400</v>
      </c>
      <c r="M81" s="26">
        <v>141</v>
      </c>
      <c r="N81" s="26">
        <v>2.1</v>
      </c>
      <c r="O81" s="27">
        <f t="shared" si="18"/>
        <v>1</v>
      </c>
      <c r="P81" s="28" t="str">
        <f t="shared" si="19"/>
        <v xml:space="preserve">[Tool75]
Type=PlasmaTool
Name=Mild Steel - EDGE START - 45 A - 16 MM
Comment=
Tool\ number=76
Kerf\ width=2.1
Plunge\ rate=99.999799999999993
Pierce\ delay=1
Pause\ at\ end\ of\ cut=0
Wiggle\ length=9.999979999999999
Pierce\ height=3.8
Cut\ height=1.5
Pierce\ type=0
Feed\ rate=310
[pathRules]
GlobalRule=-1
</v>
      </c>
      <c r="Q81" s="27">
        <f t="shared" si="20"/>
        <v>3.937007874015748E-2</v>
      </c>
      <c r="R81" s="29" t="str">
        <f t="shared" si="21"/>
        <v xml:space="preserve">[MATERIAL_NUMBER_76]
NAME                = Mild Steel - EDGE START - 45 A - 16 MM
KERF_WIDTH          = 0.0826771653543307
THC                 = 1
PIERCE_HEIGHT       = 0.149606299212598
PIERCE_DELAY        = 1
PUDDLE_JUMP_HEIGHT  = 
PUDDLE_JUMP_DELAY   = 
CUT_HEIGHT          = 0.0590551181102362
CUT_SPEED           = 12.2047244094488
CUT_AMPS            = 45
CUT_VOLTS           = 146
PAUSE_AT_END        = 
GAS_PRESSURE        = 
CUT_MODE            = 
</v>
      </c>
    </row>
    <row r="82" spans="1:18" x14ac:dyDescent="0.25">
      <c r="A82" s="26">
        <f t="shared" si="22"/>
        <v>77</v>
      </c>
      <c r="B82" s="26" t="s">
        <v>47</v>
      </c>
      <c r="C82" s="26">
        <v>45</v>
      </c>
      <c r="D82" s="26">
        <v>20</v>
      </c>
      <c r="E82" s="26" t="s">
        <v>27</v>
      </c>
      <c r="F82" s="27" t="str">
        <f t="shared" si="17"/>
        <v>Mild Steel - EDGE START - 45 A - 20 MM</v>
      </c>
      <c r="G82" s="30">
        <v>1.5</v>
      </c>
      <c r="H82" s="30">
        <v>3.8</v>
      </c>
      <c r="I82" s="30">
        <v>1</v>
      </c>
      <c r="J82" s="26">
        <v>170</v>
      </c>
      <c r="K82" s="26">
        <v>152</v>
      </c>
      <c r="L82" s="26">
        <v>240</v>
      </c>
      <c r="M82" s="26">
        <v>147</v>
      </c>
      <c r="N82" s="26">
        <v>2.2999999999999998</v>
      </c>
      <c r="O82" s="27">
        <f t="shared" si="18"/>
        <v>1</v>
      </c>
      <c r="P82" s="28" t="str">
        <f t="shared" si="19"/>
        <v xml:space="preserve">[Tool76]
Type=PlasmaTool
Name=Mild Steel - EDGE START - 45 A - 20 MM
Comment=
Tool\ number=77
Kerf\ width=2.3
Plunge\ rate=99.999799999999993
Pierce\ delay=1
Pause\ at\ end\ of\ cut=0
Wiggle\ length=9.999979999999999
Pierce\ height=3.8
Cut\ height=1.5
Pierce\ type=0
Feed\ rate=170
[pathRules]
GlobalRule=-1
</v>
      </c>
      <c r="Q82" s="27">
        <f t="shared" si="20"/>
        <v>3.937007874015748E-2</v>
      </c>
      <c r="R82" s="29" t="str">
        <f t="shared" si="21"/>
        <v xml:space="preserve">[MATERIAL_NUMBER_77]
NAME                = Mild Steel - EDGE START - 45 A - 20 MM
KERF_WIDTH          = 0.0905511811023622
THC                 = 1
PIERCE_HEIGHT       = 0.149606299212598
PIERCE_DELAY        = 1
PUDDLE_JUMP_HEIGHT  = 
PUDDLE_JUMP_DELAY   = 
CUT_HEIGHT          = 0.0590551181102362
CUT_SPEED           = 6.69291338582677
CUT_AMPS            = 45
CUT_VOLTS           = 152
PAUSE_AT_END        = 
GAS_PRESSURE        = 
CUT_MODE            = 
</v>
      </c>
    </row>
    <row r="83" spans="1:18" x14ac:dyDescent="0.25">
      <c r="A83" s="26">
        <f t="shared" si="22"/>
        <v>78</v>
      </c>
      <c r="B83" s="26" t="s">
        <v>47</v>
      </c>
      <c r="C83" s="26">
        <v>45</v>
      </c>
      <c r="D83" s="26">
        <v>25</v>
      </c>
      <c r="E83" s="26" t="s">
        <v>27</v>
      </c>
      <c r="F83" s="27" t="str">
        <f t="shared" si="17"/>
        <v>Mild Steel - EDGE START - 45 A - 25 MM</v>
      </c>
      <c r="G83" s="30">
        <v>1.5</v>
      </c>
      <c r="H83" s="30">
        <v>3.8</v>
      </c>
      <c r="I83" s="30">
        <v>1</v>
      </c>
      <c r="J83" s="26">
        <v>110</v>
      </c>
      <c r="K83" s="26">
        <v>157</v>
      </c>
      <c r="L83" s="26">
        <v>145</v>
      </c>
      <c r="M83" s="26">
        <v>154</v>
      </c>
      <c r="N83" s="26">
        <v>3</v>
      </c>
      <c r="O83" s="27">
        <f t="shared" si="18"/>
        <v>1</v>
      </c>
      <c r="P83" s="28" t="str">
        <f t="shared" si="19"/>
        <v xml:space="preserve">[Tool77]
Type=PlasmaTool
Name=Mild Steel - EDGE START - 45 A - 25 MM
Comment=
Tool\ number=78
Kerf\ width=3
Plunge\ rate=99.999799999999993
Pierce\ delay=1
Pause\ at\ end\ of\ cut=0
Wiggle\ length=9.999979999999999
Pierce\ height=3.8
Cut\ height=1.5
Pierce\ type=0
Feed\ rate=110
[pathRules]
GlobalRule=-1
</v>
      </c>
      <c r="Q83" s="27">
        <f t="shared" si="20"/>
        <v>3.937007874015748E-2</v>
      </c>
      <c r="R83" s="29" t="str">
        <f t="shared" si="21"/>
        <v xml:space="preserve">[MATERIAL_NUMBER_78]
NAME                = Mild Steel - EDGE START - 45 A - 25 MM
KERF_WIDTH          = 0.118110236220472
THC                 = 1
PIERCE_HEIGHT       = 0.149606299212598
PIERCE_DELAY        = 1
PUDDLE_JUMP_HEIGHT  = 
PUDDLE_JUMP_DELAY   = 
CUT_HEIGHT          = 0.0590551181102362
CUT_SPEED           = 4.33070866141732
CUT_AMPS            = 45
CUT_VOLTS           = 157
PAUSE_AT_END        = 
GAS_PRESSURE        = 
CUT_MODE            = 
</v>
      </c>
    </row>
    <row r="84" spans="1:18" x14ac:dyDescent="0.25">
      <c r="A84" s="22">
        <f t="shared" si="22"/>
        <v>79</v>
      </c>
      <c r="B84" s="22" t="s">
        <v>10</v>
      </c>
      <c r="C84" s="22">
        <v>45</v>
      </c>
      <c r="D84" s="22">
        <v>2</v>
      </c>
      <c r="E84" s="22" t="s">
        <v>27</v>
      </c>
      <c r="F84" s="23" t="str">
        <f t="shared" si="17"/>
        <v>Stainless Steel - 45 A - 2 MM</v>
      </c>
      <c r="G84" s="22">
        <v>1.5</v>
      </c>
      <c r="H84" s="22">
        <v>3.8</v>
      </c>
      <c r="I84" s="22">
        <v>0.1</v>
      </c>
      <c r="J84" s="22">
        <v>5620</v>
      </c>
      <c r="K84" s="22">
        <v>126</v>
      </c>
      <c r="L84" s="22">
        <v>7830</v>
      </c>
      <c r="M84" s="22">
        <v>129</v>
      </c>
      <c r="N84" s="22">
        <v>0.6</v>
      </c>
      <c r="O84" s="23">
        <f t="shared" si="18"/>
        <v>1</v>
      </c>
      <c r="P84" s="24" t="str">
        <f t="shared" si="19"/>
        <v xml:space="preserve">[Tool78]
Type=PlasmaTool
Name=Stainless Steel - 45 A - 2 MM
Comment=
Tool\ number=79
Kerf\ width=0.6
Plunge\ rate=99.999799999999993
Pierce\ delay=0.1
Pause\ at\ end\ of\ cut=0
Wiggle\ length=9.999979999999999
Pierce\ height=3.8
Cut\ height=1.5
Pierce\ type=0
Feed\ rate=5620
[pathRules]
GlobalRule=-1
</v>
      </c>
      <c r="Q84" s="23">
        <f t="shared" si="20"/>
        <v>3.937007874015748E-2</v>
      </c>
      <c r="R84" s="25" t="str">
        <f t="shared" si="21"/>
        <v xml:space="preserve">[MATERIAL_NUMBER_79]
NAME                = Stainless Steel - 45 A - 2 MM
KERF_WIDTH          = 0.0236220472440945
THC                 = 1
PIERCE_HEIGHT       = 0.149606299212598
PIERCE_DELAY        = 0.1
PUDDLE_JUMP_HEIGHT  = 
PUDDLE_JUMP_DELAY   = 
CUT_HEIGHT          = 0.0590551181102362
CUT_SPEED           = 221.259842519685
CUT_AMPS            = 45
CUT_VOLTS           = 126
PAUSE_AT_END        = 
GAS_PRESSURE        = 
CUT_MODE            = 
</v>
      </c>
    </row>
    <row r="85" spans="1:18" x14ac:dyDescent="0.25">
      <c r="A85" s="22">
        <f t="shared" si="22"/>
        <v>80</v>
      </c>
      <c r="B85" s="22" t="s">
        <v>10</v>
      </c>
      <c r="C85" s="22">
        <v>45</v>
      </c>
      <c r="D85" s="22">
        <v>3</v>
      </c>
      <c r="E85" s="22" t="s">
        <v>27</v>
      </c>
      <c r="F85" s="23" t="str">
        <f t="shared" si="17"/>
        <v>Stainless Steel - 45 A - 3 MM</v>
      </c>
      <c r="G85" s="22">
        <v>1.5</v>
      </c>
      <c r="H85" s="22">
        <v>3.8</v>
      </c>
      <c r="I85" s="22">
        <v>0.2</v>
      </c>
      <c r="J85" s="22">
        <v>3285</v>
      </c>
      <c r="K85" s="22">
        <v>129</v>
      </c>
      <c r="L85" s="22">
        <v>4725</v>
      </c>
      <c r="M85" s="22">
        <v>128</v>
      </c>
      <c r="N85" s="22">
        <v>0.9</v>
      </c>
      <c r="O85" s="23">
        <f t="shared" si="18"/>
        <v>1</v>
      </c>
      <c r="P85" s="24" t="str">
        <f t="shared" si="19"/>
        <v xml:space="preserve">[Tool79]
Type=PlasmaTool
Name=Stainless Steel - 45 A - 3 MM
Comment=
Tool\ number=80
Kerf\ width=0.9
Plunge\ rate=99.999799999999993
Pierce\ delay=0.2
Pause\ at\ end\ of\ cut=0
Wiggle\ length=9.999979999999999
Pierce\ height=3.8
Cut\ height=1.5
Pierce\ type=0
Feed\ rate=3285
[pathRules]
GlobalRule=-1
</v>
      </c>
      <c r="Q85" s="23">
        <f t="shared" si="20"/>
        <v>3.937007874015748E-2</v>
      </c>
      <c r="R85" s="25" t="str">
        <f t="shared" si="21"/>
        <v xml:space="preserve">[MATERIAL_NUMBER_80]
NAME                = Stainless Steel - 45 A - 3 MM
KERF_WIDTH          = 0.0354330708661417
THC                 = 1
PIERCE_HEIGHT       = 0.149606299212598
PIERCE_DELAY        = 0.2
PUDDLE_JUMP_HEIGHT  = 
PUDDLE_JUMP_DELAY   = 
CUT_HEIGHT          = 0.0590551181102362
CUT_SPEED           = 129.330708661417
CUT_AMPS            = 45
CUT_VOLTS           = 129
PAUSE_AT_END        = 
GAS_PRESSURE        = 
CUT_MODE            = 
</v>
      </c>
    </row>
    <row r="86" spans="1:18" x14ac:dyDescent="0.25">
      <c r="A86" s="22">
        <f t="shared" si="22"/>
        <v>81</v>
      </c>
      <c r="B86" s="22" t="s">
        <v>10</v>
      </c>
      <c r="C86" s="22">
        <v>45</v>
      </c>
      <c r="D86" s="22">
        <v>4</v>
      </c>
      <c r="E86" s="22" t="s">
        <v>27</v>
      </c>
      <c r="F86" s="23" t="str">
        <f t="shared" si="17"/>
        <v>Stainless Steel - 45 A - 4 MM</v>
      </c>
      <c r="G86" s="22">
        <v>1.5</v>
      </c>
      <c r="H86" s="22">
        <v>3.8</v>
      </c>
      <c r="I86" s="22">
        <v>0.4</v>
      </c>
      <c r="J86" s="22">
        <v>1995</v>
      </c>
      <c r="K86" s="22">
        <v>130</v>
      </c>
      <c r="L86" s="22">
        <v>2960</v>
      </c>
      <c r="M86" s="22">
        <v>129</v>
      </c>
      <c r="N86" s="22">
        <v>1.1000000000000001</v>
      </c>
      <c r="O86" s="23">
        <f t="shared" si="18"/>
        <v>1</v>
      </c>
      <c r="P86" s="24" t="str">
        <f t="shared" si="19"/>
        <v xml:space="preserve">[Tool80]
Type=PlasmaTool
Name=Stainless Steel - 45 A - 4 MM
Comment=
Tool\ number=81
Kerf\ width=1.1
Plunge\ rate=99.999799999999993
Pierce\ delay=0.4
Pause\ at\ end\ of\ cut=0
Wiggle\ length=9.999979999999999
Pierce\ height=3.8
Cut\ height=1.5
Pierce\ type=0
Feed\ rate=1995
[pathRules]
GlobalRule=-1
</v>
      </c>
      <c r="Q86" s="23">
        <f t="shared" si="20"/>
        <v>3.937007874015748E-2</v>
      </c>
      <c r="R86" s="25" t="str">
        <f t="shared" si="21"/>
        <v xml:space="preserve">[MATERIAL_NUMBER_81]
NAME                = Stainless Steel - 45 A - 4 MM
KERF_WIDTH          = 0.0433070866141732
THC                 = 1
PIERCE_HEIGHT       = 0.149606299212598
PIERCE_DELAY        = 0.4
PUDDLE_JUMP_HEIGHT  = 
PUDDLE_JUMP_DELAY   = 
CUT_HEIGHT          = 0.0590551181102362
CUT_SPEED           = 78.5433070866142
CUT_AMPS            = 45
CUT_VOLTS           = 130
PAUSE_AT_END        = 
GAS_PRESSURE        = 
CUT_MODE            = 
</v>
      </c>
    </row>
    <row r="87" spans="1:18" x14ac:dyDescent="0.25">
      <c r="A87" s="22">
        <f t="shared" si="22"/>
        <v>82</v>
      </c>
      <c r="B87" s="22" t="s">
        <v>10</v>
      </c>
      <c r="C87" s="22">
        <v>45</v>
      </c>
      <c r="D87" s="22">
        <v>6</v>
      </c>
      <c r="E87" s="22" t="s">
        <v>27</v>
      </c>
      <c r="F87" s="23" t="str">
        <f t="shared" si="17"/>
        <v>Stainless Steel - 45 A - 6 MM</v>
      </c>
      <c r="G87" s="22">
        <v>1.5</v>
      </c>
      <c r="H87" s="22">
        <v>3.8</v>
      </c>
      <c r="I87" s="22">
        <v>0.6</v>
      </c>
      <c r="J87" s="22">
        <v>1145</v>
      </c>
      <c r="K87" s="22">
        <v>131</v>
      </c>
      <c r="L87" s="22">
        <v>1695</v>
      </c>
      <c r="M87" s="22">
        <v>131</v>
      </c>
      <c r="N87" s="22">
        <v>1.2</v>
      </c>
      <c r="O87" s="23">
        <f t="shared" si="18"/>
        <v>1</v>
      </c>
      <c r="P87" s="24" t="str">
        <f t="shared" si="19"/>
        <v xml:space="preserve">[Tool81]
Type=PlasmaTool
Name=Stainless Steel - 45 A - 6 MM
Comment=
Tool\ number=82
Kerf\ width=1.2
Plunge\ rate=99.999799999999993
Pierce\ delay=0.6
Pause\ at\ end\ of\ cut=0
Wiggle\ length=9.999979999999999
Pierce\ height=3.8
Cut\ height=1.5
Pierce\ type=0
Feed\ rate=1145
[pathRules]
GlobalRule=-1
</v>
      </c>
      <c r="Q87" s="23">
        <f t="shared" si="20"/>
        <v>3.937007874015748E-2</v>
      </c>
      <c r="R87" s="25" t="str">
        <f t="shared" si="21"/>
        <v xml:space="preserve">[MATERIAL_NUMBER_82]
NAME                = Stainless Steel - 45 A - 6 MM
KERF_WIDTH          = 0.047244094488189
THC                 = 1
PIERCE_HEIGHT       = 0.149606299212598
PIERCE_DELAY        = 0.6
PUDDLE_JUMP_HEIGHT  = 
PUDDLE_JUMP_DELAY   = 
CUT_HEIGHT          = 0.0590551181102362
CUT_SPEED           = 45.0787401574803
CUT_AMPS            = 45
CUT_VOLTS           = 131
PAUSE_AT_END        = 
GAS_PRESSURE        = 
CUT_MODE            = 
</v>
      </c>
    </row>
    <row r="88" spans="1:18" x14ac:dyDescent="0.25">
      <c r="A88" s="22">
        <f t="shared" si="22"/>
        <v>83</v>
      </c>
      <c r="B88" s="22" t="s">
        <v>10</v>
      </c>
      <c r="C88" s="22">
        <v>45</v>
      </c>
      <c r="D88" s="22">
        <v>8</v>
      </c>
      <c r="E88" s="22" t="s">
        <v>27</v>
      </c>
      <c r="F88" s="23" t="str">
        <f t="shared" si="17"/>
        <v>Stainless Steel - 45 A - 8 MM</v>
      </c>
      <c r="G88" s="22">
        <v>1.5</v>
      </c>
      <c r="H88" s="22">
        <v>3.8</v>
      </c>
      <c r="I88" s="22">
        <v>0.6</v>
      </c>
      <c r="J88" s="22">
        <v>830</v>
      </c>
      <c r="K88" s="22">
        <v>134</v>
      </c>
      <c r="L88" s="22">
        <v>1100</v>
      </c>
      <c r="M88" s="22">
        <v>134</v>
      </c>
      <c r="N88" s="22">
        <v>1.4</v>
      </c>
      <c r="O88" s="23">
        <f t="shared" si="18"/>
        <v>1</v>
      </c>
      <c r="P88" s="24" t="str">
        <f t="shared" si="19"/>
        <v xml:space="preserve">[Tool82]
Type=PlasmaTool
Name=Stainless Steel - 45 A - 8 MM
Comment=
Tool\ number=83
Kerf\ width=1.4
Plunge\ rate=99.999799999999993
Pierce\ delay=0.6
Pause\ at\ end\ of\ cut=0
Wiggle\ length=9.999979999999999
Pierce\ height=3.8
Cut\ height=1.5
Pierce\ type=0
Feed\ rate=830
[pathRules]
GlobalRule=-1
</v>
      </c>
      <c r="Q88" s="23">
        <f t="shared" si="20"/>
        <v>3.937007874015748E-2</v>
      </c>
      <c r="R88" s="25" t="str">
        <f t="shared" si="21"/>
        <v xml:space="preserve">[MATERIAL_NUMBER_83]
NAME                = Stainless Steel - 45 A - 8 MM
KERF_WIDTH          = 0.0551181102362205
THC                 = 1
PIERCE_HEIGHT       = 0.149606299212598
PIERCE_DELAY        = 0.6
PUDDLE_JUMP_HEIGHT  = 
PUDDLE_JUMP_DELAY   = 
CUT_HEIGHT          = 0.0590551181102362
CUT_SPEED           = 32.6771653543307
CUT_AMPS            = 45
CUT_VOLTS           = 134
PAUSE_AT_END        = 
GAS_PRESSURE        = 
CUT_MODE            = 
</v>
      </c>
    </row>
    <row r="89" spans="1:18" x14ac:dyDescent="0.25">
      <c r="A89" s="22">
        <f t="shared" si="22"/>
        <v>84</v>
      </c>
      <c r="B89" s="22" t="s">
        <v>10</v>
      </c>
      <c r="C89" s="22">
        <v>45</v>
      </c>
      <c r="D89" s="22">
        <v>10</v>
      </c>
      <c r="E89" s="22" t="s">
        <v>27</v>
      </c>
      <c r="F89" s="23" t="str">
        <f t="shared" si="17"/>
        <v>Stainless Steel - 45 A - 10 MM</v>
      </c>
      <c r="G89" s="22">
        <v>1.5</v>
      </c>
      <c r="H89" s="22">
        <v>3.8</v>
      </c>
      <c r="I89" s="22">
        <v>0.8</v>
      </c>
      <c r="J89" s="22">
        <v>605</v>
      </c>
      <c r="K89" s="22">
        <v>137</v>
      </c>
      <c r="L89" s="22">
        <v>870</v>
      </c>
      <c r="M89" s="22">
        <v>137</v>
      </c>
      <c r="N89" s="22">
        <v>1.6</v>
      </c>
      <c r="O89" s="23">
        <f t="shared" si="18"/>
        <v>1</v>
      </c>
      <c r="P89" s="24" t="str">
        <f t="shared" si="19"/>
        <v xml:space="preserve">[Tool83]
Type=PlasmaTool
Name=Stainless Steel - 45 A - 10 MM
Comment=
Tool\ number=84
Kerf\ width=1.6
Plunge\ rate=99.999799999999993
Pierce\ delay=0.8
Pause\ at\ end\ of\ cut=0
Wiggle\ length=9.999979999999999
Pierce\ height=3.8
Cut\ height=1.5
Pierce\ type=0
Feed\ rate=605
[pathRules]
GlobalRule=-1
</v>
      </c>
      <c r="Q89" s="23">
        <f t="shared" si="20"/>
        <v>3.937007874015748E-2</v>
      </c>
      <c r="R89" s="25" t="str">
        <f t="shared" si="21"/>
        <v xml:space="preserve">[MATERIAL_NUMBER_84]
NAME                = Stainless Steel - 45 A - 10 MM
KERF_WIDTH          = 0.062992125984252
THC                 = 1
PIERCE_HEIGHT       = 0.149606299212598
PIERCE_DELAY        = 0.8
PUDDLE_JUMP_HEIGHT  = 
PUDDLE_JUMP_DELAY   = 
CUT_HEIGHT          = 0.0590551181102362
CUT_SPEED           = 23.8188976377953
CUT_AMPS            = 45
CUT_VOLTS           = 137
PAUSE_AT_END        = 
GAS_PRESSURE        = 
CUT_MODE            = 
</v>
      </c>
    </row>
    <row r="90" spans="1:18" x14ac:dyDescent="0.25">
      <c r="A90" s="22">
        <f t="shared" si="22"/>
        <v>85</v>
      </c>
      <c r="B90" s="22" t="s">
        <v>10</v>
      </c>
      <c r="C90" s="22">
        <v>45</v>
      </c>
      <c r="D90" s="22">
        <v>12</v>
      </c>
      <c r="E90" s="22" t="s">
        <v>27</v>
      </c>
      <c r="F90" s="23" t="str">
        <f t="shared" si="17"/>
        <v>Stainless Steel - 45 A - 12 MM</v>
      </c>
      <c r="G90" s="22">
        <v>1.5</v>
      </c>
      <c r="H90" s="22">
        <v>4.5999999999999996</v>
      </c>
      <c r="I90" s="22">
        <v>1.2</v>
      </c>
      <c r="J90" s="22">
        <v>380</v>
      </c>
      <c r="K90" s="22">
        <v>141</v>
      </c>
      <c r="L90" s="22">
        <v>540</v>
      </c>
      <c r="M90" s="22">
        <v>139</v>
      </c>
      <c r="N90" s="22">
        <v>1.8</v>
      </c>
      <c r="O90" s="23">
        <f t="shared" si="18"/>
        <v>1</v>
      </c>
      <c r="P90" s="24" t="str">
        <f t="shared" si="19"/>
        <v xml:space="preserve">[Tool84]
Type=PlasmaTool
Name=Stainless Steel - 45 A - 12 MM
Comment=
Tool\ number=85
Kerf\ width=1.8
Plunge\ rate=99.999799999999993
Pierce\ delay=1.2
Pause\ at\ end\ of\ cut=0
Wiggle\ length=9.999979999999999
Pierce\ height=4.6
Cut\ height=1.5
Pierce\ type=0
Feed\ rate=380
[pathRules]
GlobalRule=-1
</v>
      </c>
      <c r="Q90" s="23">
        <f t="shared" si="20"/>
        <v>3.937007874015748E-2</v>
      </c>
      <c r="R90" s="25" t="str">
        <f t="shared" si="21"/>
        <v xml:space="preserve">[MATERIAL_NUMBER_85]
NAME                = Stainless Steel - 45 A - 12 MM
KERF_WIDTH          = 0.0708661417322835
THC                 = 1
PIERCE_HEIGHT       = 0.181102362204724
PIERCE_DELAY        = 1.2
PUDDLE_JUMP_HEIGHT  = 
PUDDLE_JUMP_DELAY   = 
CUT_HEIGHT          = 0.0590551181102362
CUT_SPEED           = 14.9606299212598
CUT_AMPS            = 45
CUT_VOLTS           = 141
PAUSE_AT_END        = 
GAS_PRESSURE        = 
CUT_MODE            = 
</v>
      </c>
    </row>
    <row r="91" spans="1:18" x14ac:dyDescent="0.25">
      <c r="A91" s="22">
        <f t="shared" si="22"/>
        <v>86</v>
      </c>
      <c r="B91" s="22" t="s">
        <v>46</v>
      </c>
      <c r="C91" s="22">
        <v>45</v>
      </c>
      <c r="D91" s="22">
        <v>16</v>
      </c>
      <c r="E91" s="22" t="s">
        <v>27</v>
      </c>
      <c r="F91" s="23" t="str">
        <f t="shared" si="17"/>
        <v>Stainless Steel - EDGE START - 45 A - 16 MM</v>
      </c>
      <c r="G91" s="22">
        <v>1.5</v>
      </c>
      <c r="H91" s="30">
        <v>4.5999999999999996</v>
      </c>
      <c r="I91" s="30">
        <v>1.2</v>
      </c>
      <c r="J91" s="22">
        <v>240</v>
      </c>
      <c r="K91" s="22">
        <v>145</v>
      </c>
      <c r="L91" s="22">
        <v>320</v>
      </c>
      <c r="M91" s="22">
        <v>142</v>
      </c>
      <c r="N91" s="22">
        <v>2.4</v>
      </c>
      <c r="O91" s="23">
        <f t="shared" si="18"/>
        <v>1</v>
      </c>
      <c r="P91" s="24" t="str">
        <f t="shared" si="19"/>
        <v xml:space="preserve">[Tool85]
Type=PlasmaTool
Name=Stainless Steel - EDGE START - 45 A - 16 MM
Comment=
Tool\ number=86
Kerf\ width=2.4
Plunge\ rate=99.999799999999993
Pierce\ delay=1.2
Pause\ at\ end\ of\ cut=0
Wiggle\ length=9.999979999999999
Pierce\ height=4.6
Cut\ height=1.5
Pierce\ type=0
Feed\ rate=240
[pathRules]
GlobalRule=-1
</v>
      </c>
      <c r="Q91" s="23">
        <f t="shared" si="20"/>
        <v>3.937007874015748E-2</v>
      </c>
      <c r="R91" s="25" t="str">
        <f t="shared" si="21"/>
        <v xml:space="preserve">[MATERIAL_NUMBER_86]
NAME                = Stainless Steel - EDGE START - 45 A - 16 MM
KERF_WIDTH          = 0.094488188976378
THC                 = 1
PIERCE_HEIGHT       = 0.181102362204724
PIERCE_DELAY        = 1.2
PUDDLE_JUMP_HEIGHT  = 
PUDDLE_JUMP_DELAY   = 
CUT_HEIGHT          = 0.0590551181102362
CUT_SPEED           = 9.44881889763779
CUT_AMPS            = 45
CUT_VOLTS           = 145
PAUSE_AT_END        = 
GAS_PRESSURE        = 
CUT_MODE            = 
</v>
      </c>
    </row>
    <row r="92" spans="1:18" x14ac:dyDescent="0.25">
      <c r="A92" s="22">
        <f t="shared" si="22"/>
        <v>87</v>
      </c>
      <c r="B92" s="22" t="s">
        <v>46</v>
      </c>
      <c r="C92" s="22">
        <v>45</v>
      </c>
      <c r="D92" s="22">
        <v>20</v>
      </c>
      <c r="E92" s="22" t="s">
        <v>27</v>
      </c>
      <c r="F92" s="23" t="str">
        <f t="shared" si="17"/>
        <v>Stainless Steel - EDGE START - 45 A - 20 MM</v>
      </c>
      <c r="G92" s="22">
        <v>1.5</v>
      </c>
      <c r="H92" s="30">
        <v>4.5999999999999996</v>
      </c>
      <c r="I92" s="30">
        <v>1.2</v>
      </c>
      <c r="J92" s="22">
        <v>160</v>
      </c>
      <c r="K92" s="22">
        <v>149</v>
      </c>
      <c r="L92" s="22">
        <v>205</v>
      </c>
      <c r="M92" s="22">
        <v>146</v>
      </c>
      <c r="N92" s="22">
        <v>3.1</v>
      </c>
      <c r="O92" s="23">
        <f t="shared" si="18"/>
        <v>1</v>
      </c>
      <c r="P92" s="24" t="str">
        <f t="shared" si="19"/>
        <v xml:space="preserve">[Tool86]
Type=PlasmaTool
Name=Stainless Steel - EDGE START - 45 A - 20 MM
Comment=
Tool\ number=87
Kerf\ width=3.1
Plunge\ rate=99.999799999999993
Pierce\ delay=1.2
Pause\ at\ end\ of\ cut=0
Wiggle\ length=9.999979999999999
Pierce\ height=4.6
Cut\ height=1.5
Pierce\ type=0
Feed\ rate=160
[pathRules]
GlobalRule=-1
</v>
      </c>
      <c r="Q92" s="23">
        <f t="shared" si="20"/>
        <v>3.937007874015748E-2</v>
      </c>
      <c r="R92" s="25" t="str">
        <f t="shared" si="21"/>
        <v xml:space="preserve">[MATERIAL_NUMBER_87]
NAME                = Stainless Steel - EDGE START - 45 A - 20 MM
KERF_WIDTH          = 0.122047244094488
THC                 = 1
PIERCE_HEIGHT       = 0.181102362204724
PIERCE_DELAY        = 1.2
PUDDLE_JUMP_HEIGHT  = 
PUDDLE_JUMP_DELAY   = 
CUT_HEIGHT          = 0.0590551181102362
CUT_SPEED           = 6.2992125984252
CUT_AMPS            = 45
CUT_VOLTS           = 149
PAUSE_AT_END        = 
GAS_PRESSURE        = 
CUT_MODE            = 
</v>
      </c>
    </row>
    <row r="93" spans="1:18" x14ac:dyDescent="0.25">
      <c r="A93" s="26">
        <f t="shared" si="22"/>
        <v>88</v>
      </c>
      <c r="B93" s="26" t="s">
        <v>11</v>
      </c>
      <c r="C93" s="26">
        <v>45</v>
      </c>
      <c r="D93" s="26">
        <v>2</v>
      </c>
      <c r="E93" s="26" t="s">
        <v>27</v>
      </c>
      <c r="F93" s="27" t="str">
        <f t="shared" si="17"/>
        <v>Aluminum - 45 A - 2 MM</v>
      </c>
      <c r="G93" s="26">
        <v>1.5</v>
      </c>
      <c r="H93" s="26">
        <v>3.8</v>
      </c>
      <c r="I93" s="26">
        <v>0.1</v>
      </c>
      <c r="J93" s="26">
        <v>7890</v>
      </c>
      <c r="K93" s="26">
        <v>121</v>
      </c>
      <c r="L93" s="26">
        <v>9585</v>
      </c>
      <c r="M93" s="26">
        <v>134</v>
      </c>
      <c r="N93" s="26">
        <v>1.3</v>
      </c>
      <c r="O93" s="27">
        <f t="shared" si="18"/>
        <v>1</v>
      </c>
      <c r="P93" s="28" t="str">
        <f t="shared" si="19"/>
        <v xml:space="preserve">[Tool87]
Type=PlasmaTool
Name=Aluminum - 45 A - 2 MM
Comment=
Tool\ number=88
Kerf\ width=1.3
Plunge\ rate=99.999799999999993
Pierce\ delay=0.1
Pause\ at\ end\ of\ cut=0
Wiggle\ length=9.999979999999999
Pierce\ height=3.8
Cut\ height=1.5
Pierce\ type=0
Feed\ rate=7890
[pathRules]
GlobalRule=-1
</v>
      </c>
      <c r="Q93" s="27">
        <f t="shared" si="20"/>
        <v>3.937007874015748E-2</v>
      </c>
      <c r="R93" s="29" t="str">
        <f t="shared" si="21"/>
        <v xml:space="preserve">[MATERIAL_NUMBER_88]
NAME                = Aluminum - 45 A - 2 MM
KERF_WIDTH          = 0.0511811023622047
THC                 = 1
PIERCE_HEIGHT       = 0.149606299212598
PIERCE_DELAY        = 0.1
PUDDLE_JUMP_HEIGHT  = 
PUDDLE_JUMP_DELAY   = 
CUT_HEIGHT          = 0.0590551181102362
CUT_SPEED           = 310.629921259842
CUT_AMPS            = 45
CUT_VOLTS           = 121
PAUSE_AT_END        = 
GAS_PRESSURE        = 
CUT_MODE            = 
</v>
      </c>
    </row>
    <row r="94" spans="1:18" x14ac:dyDescent="0.25">
      <c r="A94" s="26">
        <f t="shared" si="22"/>
        <v>89</v>
      </c>
      <c r="B94" s="26" t="s">
        <v>11</v>
      </c>
      <c r="C94" s="26">
        <v>45</v>
      </c>
      <c r="D94" s="26">
        <v>3</v>
      </c>
      <c r="E94" s="26" t="s">
        <v>27</v>
      </c>
      <c r="F94" s="27" t="str">
        <f t="shared" si="17"/>
        <v>Aluminum - 45 A - 3 MM</v>
      </c>
      <c r="G94" s="26">
        <v>1.5</v>
      </c>
      <c r="H94" s="26">
        <v>3.8</v>
      </c>
      <c r="I94" s="26">
        <v>0.2</v>
      </c>
      <c r="J94" s="26">
        <v>4850</v>
      </c>
      <c r="K94" s="26">
        <v>130</v>
      </c>
      <c r="L94" s="26">
        <v>7120</v>
      </c>
      <c r="M94" s="26">
        <v>129</v>
      </c>
      <c r="N94" s="26">
        <v>1.5</v>
      </c>
      <c r="O94" s="27">
        <f t="shared" si="18"/>
        <v>1</v>
      </c>
      <c r="P94" s="28" t="str">
        <f t="shared" si="19"/>
        <v xml:space="preserve">[Tool88]
Type=PlasmaTool
Name=Aluminum - 45 A - 3 MM
Comment=
Tool\ number=89
Kerf\ width=1.5
Plunge\ rate=99.999799999999993
Pierce\ delay=0.2
Pause\ at\ end\ of\ cut=0
Wiggle\ length=9.999979999999999
Pierce\ height=3.8
Cut\ height=1.5
Pierce\ type=0
Feed\ rate=4850
[pathRules]
GlobalRule=-1
</v>
      </c>
      <c r="Q94" s="27">
        <f t="shared" si="20"/>
        <v>3.937007874015748E-2</v>
      </c>
      <c r="R94" s="29" t="str">
        <f t="shared" si="21"/>
        <v xml:space="preserve">[MATERIAL_NUMBER_89]
NAME                = Aluminum - 45 A - 3 MM
KERF_WIDTH          = 0.0590551181102362
THC                 = 1
PIERCE_HEIGHT       = 0.149606299212598
PIERCE_DELAY        = 0.2
PUDDLE_JUMP_HEIGHT  = 
PUDDLE_JUMP_DELAY   = 
CUT_HEIGHT          = 0.0590551181102362
CUT_SPEED           = 190.944881889764
CUT_AMPS            = 45
CUT_VOLTS           = 130
PAUSE_AT_END        = 
GAS_PRESSURE        = 
CUT_MODE            = 
</v>
      </c>
    </row>
    <row r="95" spans="1:18" x14ac:dyDescent="0.25">
      <c r="A95" s="26">
        <f t="shared" si="22"/>
        <v>90</v>
      </c>
      <c r="B95" s="26" t="s">
        <v>11</v>
      </c>
      <c r="C95" s="26">
        <v>45</v>
      </c>
      <c r="D95" s="26">
        <v>4</v>
      </c>
      <c r="E95" s="26" t="s">
        <v>27</v>
      </c>
      <c r="F95" s="27" t="str">
        <f t="shared" si="17"/>
        <v>Aluminum - 45 A - 4 MM</v>
      </c>
      <c r="G95" s="26">
        <v>1.5</v>
      </c>
      <c r="H95" s="26">
        <v>3.8</v>
      </c>
      <c r="I95" s="26">
        <v>0.4</v>
      </c>
      <c r="J95" s="26">
        <v>3670</v>
      </c>
      <c r="K95" s="26">
        <v>133</v>
      </c>
      <c r="L95" s="26">
        <v>5650</v>
      </c>
      <c r="M95" s="26">
        <v>129</v>
      </c>
      <c r="N95" s="26">
        <v>1.5</v>
      </c>
      <c r="O95" s="27">
        <f t="shared" si="18"/>
        <v>1</v>
      </c>
      <c r="P95" s="28" t="str">
        <f t="shared" si="19"/>
        <v xml:space="preserve">[Tool89]
Type=PlasmaTool
Name=Aluminum - 45 A - 4 MM
Comment=
Tool\ number=90
Kerf\ width=1.5
Plunge\ rate=99.999799999999993
Pierce\ delay=0.4
Pause\ at\ end\ of\ cut=0
Wiggle\ length=9.999979999999999
Pierce\ height=3.8
Cut\ height=1.5
Pierce\ type=0
Feed\ rate=3670
[pathRules]
GlobalRule=-1
</v>
      </c>
      <c r="Q95" s="27">
        <f t="shared" si="20"/>
        <v>3.937007874015748E-2</v>
      </c>
      <c r="R95" s="29" t="str">
        <f t="shared" si="21"/>
        <v xml:space="preserve">[MATERIAL_NUMBER_90]
NAME                = Aluminum - 45 A - 4 MM
KERF_WIDTH          = 0.0590551181102362
THC                 = 1
PIERCE_HEIGHT       = 0.149606299212598
PIERCE_DELAY        = 0.4
PUDDLE_JUMP_HEIGHT  = 
PUDDLE_JUMP_DELAY   = 
CUT_HEIGHT          = 0.0590551181102362
CUT_SPEED           = 144.488188976378
CUT_AMPS            = 45
CUT_VOLTS           = 133
PAUSE_AT_END        = 
GAS_PRESSURE        = 
CUT_MODE            = 
</v>
      </c>
    </row>
    <row r="96" spans="1:18" x14ac:dyDescent="0.25">
      <c r="A96" s="26">
        <f t="shared" si="22"/>
        <v>91</v>
      </c>
      <c r="B96" s="26" t="s">
        <v>11</v>
      </c>
      <c r="C96" s="26">
        <v>45</v>
      </c>
      <c r="D96" s="26">
        <v>6</v>
      </c>
      <c r="E96" s="26" t="s">
        <v>27</v>
      </c>
      <c r="F96" s="27" t="str">
        <f t="shared" si="17"/>
        <v>Aluminum - 45 A - 6 MM</v>
      </c>
      <c r="G96" s="26">
        <v>1.5</v>
      </c>
      <c r="H96" s="26">
        <v>3.8</v>
      </c>
      <c r="I96" s="26">
        <v>0.5</v>
      </c>
      <c r="J96" s="26">
        <v>2060</v>
      </c>
      <c r="K96" s="26">
        <v>139</v>
      </c>
      <c r="L96" s="26">
        <v>3095</v>
      </c>
      <c r="M96" s="26">
        <v>132</v>
      </c>
      <c r="N96" s="26">
        <v>1.6</v>
      </c>
      <c r="O96" s="27">
        <f t="shared" si="18"/>
        <v>1</v>
      </c>
      <c r="P96" s="28" t="str">
        <f t="shared" si="19"/>
        <v xml:space="preserve">[Tool90]
Type=PlasmaTool
Name=Aluminum - 45 A - 6 MM
Comment=
Tool\ number=91
Kerf\ width=1.6
Plunge\ rate=99.999799999999993
Pierce\ delay=0.5
Pause\ at\ end\ of\ cut=0
Wiggle\ length=9.999979999999999
Pierce\ height=3.8
Cut\ height=1.5
Pierce\ type=0
Feed\ rate=2060
[pathRules]
GlobalRule=-1
</v>
      </c>
      <c r="Q96" s="27">
        <f t="shared" si="20"/>
        <v>3.937007874015748E-2</v>
      </c>
      <c r="R96" s="29" t="str">
        <f t="shared" si="21"/>
        <v xml:space="preserve">[MATERIAL_NUMBER_91]
NAME                = Aluminum - 45 A - 6 MM
KERF_WIDTH          = 0.062992125984252
THC                 = 1
PIERCE_HEIGHT       = 0.149606299212598
PIERCE_DELAY        = 0.5
PUDDLE_JUMP_HEIGHT  = 
PUDDLE_JUMP_DELAY   = 
CUT_HEIGHT          = 0.0590551181102362
CUT_SPEED           = 81.1023622047244
CUT_AMPS            = 45
CUT_VOLTS           = 139
PAUSE_AT_END        = 
GAS_PRESSURE        = 
CUT_MODE            = 
</v>
      </c>
    </row>
    <row r="97" spans="1:18" x14ac:dyDescent="0.25">
      <c r="A97" s="26">
        <f t="shared" si="22"/>
        <v>92</v>
      </c>
      <c r="B97" s="26" t="s">
        <v>11</v>
      </c>
      <c r="C97" s="26">
        <v>45</v>
      </c>
      <c r="D97" s="26">
        <v>8</v>
      </c>
      <c r="E97" s="26" t="s">
        <v>27</v>
      </c>
      <c r="F97" s="27" t="str">
        <f t="shared" si="17"/>
        <v>Aluminum - 45 A - 8 MM</v>
      </c>
      <c r="G97" s="26">
        <v>1.5</v>
      </c>
      <c r="H97" s="26">
        <v>3.8</v>
      </c>
      <c r="I97" s="26">
        <v>0.6</v>
      </c>
      <c r="J97" s="26">
        <v>1330</v>
      </c>
      <c r="K97" s="26">
        <v>139</v>
      </c>
      <c r="L97" s="26">
        <v>1830</v>
      </c>
      <c r="M97" s="26">
        <v>136</v>
      </c>
      <c r="N97" s="26">
        <v>1.7</v>
      </c>
      <c r="O97" s="27">
        <f t="shared" si="18"/>
        <v>1</v>
      </c>
      <c r="P97" s="28" t="str">
        <f t="shared" si="19"/>
        <v xml:space="preserve">[Tool91]
Type=PlasmaTool
Name=Aluminum - 45 A - 8 MM
Comment=
Tool\ number=92
Kerf\ width=1.7
Plunge\ rate=99.999799999999993
Pierce\ delay=0.6
Pause\ at\ end\ of\ cut=0
Wiggle\ length=9.999979999999999
Pierce\ height=3.8
Cut\ height=1.5
Pierce\ type=0
Feed\ rate=1330
[pathRules]
GlobalRule=-1
</v>
      </c>
      <c r="Q97" s="27">
        <f t="shared" si="20"/>
        <v>3.937007874015748E-2</v>
      </c>
      <c r="R97" s="29" t="str">
        <f t="shared" si="21"/>
        <v xml:space="preserve">[MATERIAL_NUMBER_92]
NAME                = Aluminum - 45 A - 8 MM
KERF_WIDTH          = 0.0669291338582677
THC                 = 1
PIERCE_HEIGHT       = 0.149606299212598
PIERCE_DELAY        = 0.6
PUDDLE_JUMP_HEIGHT  = 
PUDDLE_JUMP_DELAY   = 
CUT_HEIGHT          = 0.0590551181102362
CUT_SPEED           = 52.3622047244094
CUT_AMPS            = 45
CUT_VOLTS           = 139
PAUSE_AT_END        = 
GAS_PRESSURE        = 
CUT_MODE            = 
</v>
      </c>
    </row>
    <row r="98" spans="1:18" x14ac:dyDescent="0.25">
      <c r="A98" s="26">
        <f t="shared" si="22"/>
        <v>93</v>
      </c>
      <c r="B98" s="26" t="s">
        <v>11</v>
      </c>
      <c r="C98" s="26">
        <v>45</v>
      </c>
      <c r="D98" s="26">
        <v>10</v>
      </c>
      <c r="E98" s="26" t="s">
        <v>27</v>
      </c>
      <c r="F98" s="27" t="str">
        <f t="shared" si="17"/>
        <v>Aluminum - 45 A - 10 MM</v>
      </c>
      <c r="G98" s="26">
        <v>1.5</v>
      </c>
      <c r="H98" s="26">
        <v>3.8</v>
      </c>
      <c r="I98" s="26">
        <v>0.7</v>
      </c>
      <c r="J98" s="26">
        <v>860</v>
      </c>
      <c r="K98" s="26">
        <v>142</v>
      </c>
      <c r="L98" s="26">
        <v>1015</v>
      </c>
      <c r="M98" s="26">
        <v>140</v>
      </c>
      <c r="N98" s="26">
        <v>1.9</v>
      </c>
      <c r="O98" s="27">
        <f t="shared" si="18"/>
        <v>1</v>
      </c>
      <c r="P98" s="28" t="str">
        <f t="shared" si="19"/>
        <v xml:space="preserve">[Tool92]
Type=PlasmaTool
Name=Aluminum - 45 A - 10 MM
Comment=
Tool\ number=93
Kerf\ width=1.9
Plunge\ rate=99.999799999999993
Pierce\ delay=0.7
Pause\ at\ end\ of\ cut=0
Wiggle\ length=9.999979999999999
Pierce\ height=3.8
Cut\ height=1.5
Pierce\ type=0
Feed\ rate=860
[pathRules]
GlobalRule=-1
</v>
      </c>
      <c r="Q98" s="27">
        <f t="shared" si="20"/>
        <v>3.937007874015748E-2</v>
      </c>
      <c r="R98" s="29" t="str">
        <f t="shared" si="21"/>
        <v xml:space="preserve">[MATERIAL_NUMBER_93]
NAME                = Aluminum - 45 A - 10 MM
KERF_WIDTH          = 0.0748031496062992
THC                 = 1
PIERCE_HEIGHT       = 0.149606299212598
PIERCE_DELAY        = 0.7
PUDDLE_JUMP_HEIGHT  = 
PUDDLE_JUMP_DELAY   = 
CUT_HEIGHT          = 0.0590551181102362
CUT_SPEED           = 33.8582677165354
CUT_AMPS            = 45
CUT_VOLTS           = 142
PAUSE_AT_END        = 
GAS_PRESSURE        = 
CUT_MODE            = 
</v>
      </c>
    </row>
    <row r="99" spans="1:18" x14ac:dyDescent="0.25">
      <c r="A99" s="26">
        <f t="shared" si="22"/>
        <v>94</v>
      </c>
      <c r="B99" s="26" t="s">
        <v>45</v>
      </c>
      <c r="C99" s="26">
        <v>45</v>
      </c>
      <c r="D99" s="26">
        <v>12</v>
      </c>
      <c r="E99" s="26" t="s">
        <v>27</v>
      </c>
      <c r="F99" s="27" t="str">
        <f t="shared" si="17"/>
        <v>Aluminum - EDGE START - 45 A - 12 MM</v>
      </c>
      <c r="G99" s="26">
        <v>1.5</v>
      </c>
      <c r="H99" s="30">
        <v>3.8</v>
      </c>
      <c r="I99" s="30">
        <v>0.7</v>
      </c>
      <c r="J99" s="26">
        <v>620</v>
      </c>
      <c r="K99" s="26">
        <v>144</v>
      </c>
      <c r="L99" s="26">
        <v>745</v>
      </c>
      <c r="M99" s="26">
        <v>142</v>
      </c>
      <c r="N99" s="26">
        <v>2</v>
      </c>
      <c r="O99" s="27">
        <f t="shared" si="18"/>
        <v>1</v>
      </c>
      <c r="P99" s="28" t="str">
        <f t="shared" si="19"/>
        <v xml:space="preserve">[Tool93]
Type=PlasmaTool
Name=Aluminum - EDGE START - 45 A - 12 MM
Comment=
Tool\ number=94
Kerf\ width=2
Plunge\ rate=99.999799999999993
Pierce\ delay=0.7
Pause\ at\ end\ of\ cut=0
Wiggle\ length=9.999979999999999
Pierce\ height=3.8
Cut\ height=1.5
Pierce\ type=0
Feed\ rate=620
[pathRules]
GlobalRule=-1
</v>
      </c>
      <c r="Q99" s="27">
        <f t="shared" si="20"/>
        <v>3.937007874015748E-2</v>
      </c>
      <c r="R99" s="29" t="str">
        <f t="shared" si="21"/>
        <v xml:space="preserve">[MATERIAL_NUMBER_94]
NAME                = Aluminum - EDGE START - 45 A - 12 MM
KERF_WIDTH          = 0.078740157480315
THC                 = 1
PIERCE_HEIGHT       = 0.149606299212598
PIERCE_DELAY        = 0.7
PUDDLE_JUMP_HEIGHT  = 
PUDDLE_JUMP_DELAY   = 
CUT_HEIGHT          = 0.0590551181102362
CUT_SPEED           = 24.4094488188976
CUT_AMPS            = 45
CUT_VOLTS           = 144
PAUSE_AT_END        = 
GAS_PRESSURE        = 
CUT_MODE            = 
</v>
      </c>
    </row>
    <row r="100" spans="1:18" x14ac:dyDescent="0.25">
      <c r="A100" s="26">
        <f t="shared" si="22"/>
        <v>95</v>
      </c>
      <c r="B100" s="26" t="s">
        <v>45</v>
      </c>
      <c r="C100" s="26">
        <v>45</v>
      </c>
      <c r="D100" s="26">
        <v>16</v>
      </c>
      <c r="E100" s="26" t="s">
        <v>27</v>
      </c>
      <c r="F100" s="27" t="str">
        <f t="shared" si="17"/>
        <v>Aluminum - EDGE START - 45 A - 16 MM</v>
      </c>
      <c r="G100" s="26">
        <v>1.5</v>
      </c>
      <c r="H100" s="30">
        <v>3.8</v>
      </c>
      <c r="I100" s="30">
        <v>0.7</v>
      </c>
      <c r="J100" s="26">
        <v>360</v>
      </c>
      <c r="K100" s="26">
        <v>152</v>
      </c>
      <c r="L100" s="26">
        <v>340</v>
      </c>
      <c r="M100" s="26">
        <v>148</v>
      </c>
      <c r="N100" s="26">
        <v>2.5</v>
      </c>
      <c r="O100" s="27">
        <f t="shared" si="18"/>
        <v>1</v>
      </c>
      <c r="P100" s="28" t="str">
        <f t="shared" si="19"/>
        <v xml:space="preserve">[Tool94]
Type=PlasmaTool
Name=Aluminum - EDGE START - 45 A - 16 MM
Comment=
Tool\ number=95
Kerf\ width=2.5
Plunge\ rate=99.999799999999993
Pierce\ delay=0.7
Pause\ at\ end\ of\ cut=0
Wiggle\ length=9.999979999999999
Pierce\ height=3.8
Cut\ height=1.5
Pierce\ type=0
Feed\ rate=360
[pathRules]
GlobalRule=-1
</v>
      </c>
      <c r="Q100" s="27">
        <f t="shared" si="20"/>
        <v>3.937007874015748E-2</v>
      </c>
      <c r="R100" s="29" t="str">
        <f t="shared" si="21"/>
        <v xml:space="preserve">[MATERIAL_NUMBER_95]
NAME                = Aluminum - EDGE START - 45 A - 16 MM
KERF_WIDTH          = 0.0984251968503937
THC                 = 1
PIERCE_HEIGHT       = 0.149606299212598
PIERCE_DELAY        = 0.7
PUDDLE_JUMP_HEIGHT  = 
PUDDLE_JUMP_DELAY   = 
CUT_HEIGHT          = 0.0590551181102362
CUT_SPEED           = 14.1732283464567
CUT_AMPS            = 45
CUT_VOLTS           = 152
PAUSE_AT_END        = 
GAS_PRESSURE        = 
CUT_MODE            = 
</v>
      </c>
    </row>
    <row r="101" spans="1:18" x14ac:dyDescent="0.25">
      <c r="A101" s="22">
        <f t="shared" si="22"/>
        <v>96</v>
      </c>
      <c r="B101" s="22" t="s">
        <v>12</v>
      </c>
      <c r="C101" s="22">
        <v>40</v>
      </c>
      <c r="D101" s="22">
        <v>0.5</v>
      </c>
      <c r="E101" s="22" t="s">
        <v>27</v>
      </c>
      <c r="F101" s="23" t="str">
        <f t="shared" si="17"/>
        <v>Mild Steel - FineCut - 40 A - 0.5 MM</v>
      </c>
      <c r="G101" s="22">
        <v>1.5</v>
      </c>
      <c r="H101" s="22">
        <v>3.8</v>
      </c>
      <c r="I101" s="22">
        <v>0</v>
      </c>
      <c r="J101" s="22">
        <v>8250</v>
      </c>
      <c r="K101" s="22">
        <v>78</v>
      </c>
      <c r="L101" s="22"/>
      <c r="M101" s="22"/>
      <c r="N101" s="22">
        <v>0.7</v>
      </c>
      <c r="O101" s="23">
        <f t="shared" si="18"/>
        <v>1</v>
      </c>
      <c r="P101" s="24" t="str">
        <f t="shared" si="19"/>
        <v xml:space="preserve">[Tool95]
Type=PlasmaTool
Name=Mild Steel - FineCut - 40 A - 0.5 MM
Comment=
Tool\ number=96
Kerf\ width=0.7
Plunge\ rate=99.999799999999993
Pierce\ delay=0
Pause\ at\ end\ of\ cut=0
Wiggle\ length=9.999979999999999
Pierce\ height=3.8
Cut\ height=1.5
Pierce\ type=0
Feed\ rate=8250
[pathRules]
GlobalRule=-1
</v>
      </c>
      <c r="Q101" s="23">
        <f t="shared" si="20"/>
        <v>3.937007874015748E-2</v>
      </c>
      <c r="R101" s="25" t="str">
        <f t="shared" si="21"/>
        <v xml:space="preserve">[MATERIAL_NUMBER_96]
NAME                = Mild Steel - FineCut - 40 A - 0.5 MM
KERF_WIDTH          = 0.0275590551181102
THC                 = 1
PIERCE_HEIGHT       = 0.149606299212598
PIERCE_DELAY        = 0
PUDDLE_JUMP_HEIGHT  = 
PUDDLE_JUMP_DELAY   = 
CUT_HEIGHT          = 0.0590551181102362
CUT_SPEED           = 324.803149606299
CUT_AMPS            = 40
CUT_VOLTS           = 78
PAUSE_AT_END        = 
GAS_PRESSURE        = 
CUT_MODE            = 
</v>
      </c>
    </row>
    <row r="102" spans="1:18" x14ac:dyDescent="0.25">
      <c r="A102" s="22">
        <f t="shared" si="22"/>
        <v>97</v>
      </c>
      <c r="B102" s="22" t="s">
        <v>12</v>
      </c>
      <c r="C102" s="22">
        <v>40</v>
      </c>
      <c r="D102" s="22">
        <v>0.6</v>
      </c>
      <c r="E102" s="22" t="s">
        <v>27</v>
      </c>
      <c r="F102" s="23" t="str">
        <f t="shared" si="17"/>
        <v>Mild Steel - FineCut - 40 A - 0.6 MM</v>
      </c>
      <c r="G102" s="22">
        <v>1.5</v>
      </c>
      <c r="H102" s="22">
        <v>3.8</v>
      </c>
      <c r="I102" s="22">
        <v>0</v>
      </c>
      <c r="J102" s="22">
        <v>8250</v>
      </c>
      <c r="K102" s="22">
        <v>78</v>
      </c>
      <c r="L102" s="22"/>
      <c r="M102" s="22"/>
      <c r="N102" s="22">
        <v>0.7</v>
      </c>
      <c r="O102" s="23">
        <f t="shared" si="18"/>
        <v>1</v>
      </c>
      <c r="P102" s="24" t="str">
        <f t="shared" si="19"/>
        <v xml:space="preserve">[Tool96]
Type=PlasmaTool
Name=Mild Steel - FineCut - 40 A - 0.6 MM
Comment=
Tool\ number=97
Kerf\ width=0.7
Plunge\ rate=99.999799999999993
Pierce\ delay=0
Pause\ at\ end\ of\ cut=0
Wiggle\ length=9.999979999999999
Pierce\ height=3.8
Cut\ height=1.5
Pierce\ type=0
Feed\ rate=8250
[pathRules]
GlobalRule=-1
</v>
      </c>
      <c r="Q102" s="23">
        <f t="shared" si="20"/>
        <v>3.937007874015748E-2</v>
      </c>
      <c r="R102" s="25" t="str">
        <f t="shared" si="21"/>
        <v xml:space="preserve">[MATERIAL_NUMBER_97]
NAME                = Mild Steel - FineCut - 40 A - 0.6 MM
KERF_WIDTH          = 0.0275590551181102
THC                 = 1
PIERCE_HEIGHT       = 0.149606299212598
PIERCE_DELAY        = 0
PUDDLE_JUMP_HEIGHT  = 
PUDDLE_JUMP_DELAY   = 
CUT_HEIGHT          = 0.0590551181102362
CUT_SPEED           = 324.803149606299
CUT_AMPS            = 40
CUT_VOLTS           = 78
PAUSE_AT_END        = 
GAS_PRESSURE        = 
CUT_MODE            = 
</v>
      </c>
    </row>
    <row r="103" spans="1:18" x14ac:dyDescent="0.25">
      <c r="A103" s="22">
        <f t="shared" si="22"/>
        <v>98</v>
      </c>
      <c r="B103" s="22" t="s">
        <v>12</v>
      </c>
      <c r="C103" s="22">
        <v>40</v>
      </c>
      <c r="D103" s="22">
        <v>0.8</v>
      </c>
      <c r="E103" s="22" t="s">
        <v>27</v>
      </c>
      <c r="F103" s="23" t="str">
        <f t="shared" si="17"/>
        <v>Mild Steel - FineCut - 40 A - 0.8 MM</v>
      </c>
      <c r="G103" s="22">
        <v>1.5</v>
      </c>
      <c r="H103" s="22">
        <v>3.8</v>
      </c>
      <c r="I103" s="22">
        <v>0.1</v>
      </c>
      <c r="J103" s="22">
        <v>8250</v>
      </c>
      <c r="K103" s="22">
        <v>78</v>
      </c>
      <c r="L103" s="22"/>
      <c r="M103" s="22"/>
      <c r="N103" s="22">
        <v>0.6</v>
      </c>
      <c r="O103" s="23">
        <f t="shared" si="18"/>
        <v>1</v>
      </c>
      <c r="P103" s="24" t="str">
        <f t="shared" si="19"/>
        <v xml:space="preserve">[Tool97]
Type=PlasmaTool
Name=Mild Steel - FineCut - 40 A - 0.8 MM
Comment=
Tool\ number=98
Kerf\ width=0.6
Plunge\ rate=99.999799999999993
Pierce\ delay=0.1
Pause\ at\ end\ of\ cut=0
Wiggle\ length=9.999979999999999
Pierce\ height=3.8
Cut\ height=1.5
Pierce\ type=0
Feed\ rate=8250
[pathRules]
GlobalRule=-1
</v>
      </c>
      <c r="Q103" s="23">
        <f t="shared" si="20"/>
        <v>3.937007874015748E-2</v>
      </c>
      <c r="R103" s="25" t="str">
        <f t="shared" si="21"/>
        <v xml:space="preserve">[MATERIAL_NUMBER_98]
NAME                = Mild Steel - FineCut - 40 A - 0.8 MM
KERF_WIDTH          = 0.0236220472440945
THC                 = 1
PIERCE_HEIGHT       = 0.149606299212598
PIERCE_DELAY        = 0.1
PUDDLE_JUMP_HEIGHT  = 
PUDDLE_JUMP_DELAY   = 
CUT_HEIGHT          = 0.0590551181102362
CUT_SPEED           = 324.803149606299
CUT_AMPS            = 40
CUT_VOLTS           = 78
PAUSE_AT_END        = 
GAS_PRESSURE        = 
CUT_MODE            = 
</v>
      </c>
    </row>
    <row r="104" spans="1:18" x14ac:dyDescent="0.25">
      <c r="A104" s="22">
        <f t="shared" si="22"/>
        <v>99</v>
      </c>
      <c r="B104" s="22" t="s">
        <v>12</v>
      </c>
      <c r="C104" s="22">
        <v>45</v>
      </c>
      <c r="D104" s="22">
        <v>1</v>
      </c>
      <c r="E104" s="22" t="s">
        <v>27</v>
      </c>
      <c r="F104" s="23" t="str">
        <f t="shared" si="17"/>
        <v>Mild Steel - FineCut - 45 A - 1 MM</v>
      </c>
      <c r="G104" s="22">
        <v>1.5</v>
      </c>
      <c r="H104" s="22">
        <v>3.8</v>
      </c>
      <c r="I104" s="22">
        <v>0.2</v>
      </c>
      <c r="J104" s="22">
        <v>8250</v>
      </c>
      <c r="K104" s="22">
        <v>78</v>
      </c>
      <c r="L104" s="22"/>
      <c r="M104" s="22"/>
      <c r="N104" s="22">
        <v>0.7</v>
      </c>
      <c r="O104" s="23">
        <f t="shared" si="18"/>
        <v>1</v>
      </c>
      <c r="P104" s="24" t="str">
        <f t="shared" si="19"/>
        <v xml:space="preserve">[Tool98]
Type=PlasmaTool
Name=Mild Steel - FineCut - 45 A - 1 MM
Comment=
Tool\ number=99
Kerf\ width=0.7
Plunge\ rate=99.999799999999993
Pierce\ delay=0.2
Pause\ at\ end\ of\ cut=0
Wiggle\ length=9.999979999999999
Pierce\ height=3.8
Cut\ height=1.5
Pierce\ type=0
Feed\ rate=8250
[pathRules]
GlobalRule=-1
</v>
      </c>
      <c r="Q104" s="23">
        <f t="shared" si="20"/>
        <v>3.937007874015748E-2</v>
      </c>
      <c r="R104" s="25" t="str">
        <f t="shared" si="21"/>
        <v xml:space="preserve">[MATERIAL_NUMBER_99]
NAME                = Mild Steel - FineCut - 45 A - 1 MM
KERF_WIDTH          = 0.0275590551181102
THC                 = 1
PIERCE_HEIGHT       = 0.149606299212598
PIERCE_DELAY        = 0.2
PUDDLE_JUMP_HEIGHT  = 
PUDDLE_JUMP_DELAY   = 
CUT_HEIGHT          = 0.0590551181102362
CUT_SPEED           = 324.803149606299
CUT_AMPS            = 45
CUT_VOLTS           = 78
PAUSE_AT_END        = 
GAS_PRESSURE        = 
CUT_MODE            = 
</v>
      </c>
    </row>
    <row r="105" spans="1:18" x14ac:dyDescent="0.25">
      <c r="A105" s="22">
        <f t="shared" si="22"/>
        <v>100</v>
      </c>
      <c r="B105" s="22" t="s">
        <v>12</v>
      </c>
      <c r="C105" s="22">
        <v>45</v>
      </c>
      <c r="D105" s="22">
        <v>1.5</v>
      </c>
      <c r="E105" s="22" t="s">
        <v>27</v>
      </c>
      <c r="F105" s="23" t="str">
        <f t="shared" si="17"/>
        <v>Mild Steel - FineCut - 45 A - 1.5 MM</v>
      </c>
      <c r="G105" s="22">
        <v>1.5</v>
      </c>
      <c r="H105" s="22">
        <v>3.8</v>
      </c>
      <c r="I105" s="22">
        <v>0.4</v>
      </c>
      <c r="J105" s="22">
        <v>6400</v>
      </c>
      <c r="K105" s="22">
        <v>78</v>
      </c>
      <c r="L105" s="22"/>
      <c r="M105" s="22"/>
      <c r="N105" s="22">
        <v>1.2</v>
      </c>
      <c r="O105" s="23">
        <f t="shared" si="18"/>
        <v>1</v>
      </c>
      <c r="P105" s="24" t="str">
        <f t="shared" si="19"/>
        <v xml:space="preserve">[Tool99]
Type=PlasmaTool
Name=Mild Steel - FineCut - 45 A - 1.5 MM
Comment=
Tool\ number=100
Kerf\ width=1.2
Plunge\ rate=99.999799999999993
Pierce\ delay=0.4
Pause\ at\ end\ of\ cut=0
Wiggle\ length=9.999979999999999
Pierce\ height=3.8
Cut\ height=1.5
Pierce\ type=0
Feed\ rate=6400
[pathRules]
GlobalRule=-1
</v>
      </c>
      <c r="Q105" s="23">
        <f t="shared" si="20"/>
        <v>3.937007874015748E-2</v>
      </c>
      <c r="R105" s="25" t="str">
        <f t="shared" si="21"/>
        <v xml:space="preserve">[MATERIAL_NUMBER_100]
NAME                = Mild Steel - FineCut - 45 A - 1.5 MM
KERF_WIDTH          = 0.047244094488189
THC                 = 1
PIERCE_HEIGHT       = 0.149606299212598
PIERCE_DELAY        = 0.4
PUDDLE_JUMP_HEIGHT  = 
PUDDLE_JUMP_DELAY   = 
CUT_HEIGHT          = 0.0590551181102362
CUT_SPEED           = 251.968503937008
CUT_AMPS            = 45
CUT_VOLTS           = 78
PAUSE_AT_END        = 
GAS_PRESSURE        = 
CUT_MODE            = 
</v>
      </c>
    </row>
    <row r="106" spans="1:18" x14ac:dyDescent="0.25">
      <c r="A106" s="22">
        <f t="shared" si="22"/>
        <v>101</v>
      </c>
      <c r="B106" s="22" t="s">
        <v>12</v>
      </c>
      <c r="C106" s="22">
        <v>45</v>
      </c>
      <c r="D106" s="22">
        <v>2</v>
      </c>
      <c r="E106" s="22" t="s">
        <v>27</v>
      </c>
      <c r="F106" s="23" t="str">
        <f t="shared" si="17"/>
        <v>Mild Steel - FineCut - 45 A - 2 MM</v>
      </c>
      <c r="G106" s="22">
        <v>1.5</v>
      </c>
      <c r="H106" s="22">
        <v>3.8</v>
      </c>
      <c r="I106" s="22">
        <v>0.4</v>
      </c>
      <c r="J106" s="22">
        <v>4800</v>
      </c>
      <c r="K106" s="22">
        <v>78</v>
      </c>
      <c r="L106" s="22"/>
      <c r="M106" s="22"/>
      <c r="N106" s="22">
        <v>1.3</v>
      </c>
      <c r="O106" s="23">
        <f t="shared" si="18"/>
        <v>1</v>
      </c>
      <c r="P106" s="24" t="str">
        <f t="shared" si="19"/>
        <v xml:space="preserve">[Tool100]
Type=PlasmaTool
Name=Mild Steel - FineCut - 45 A - 2 MM
Comment=
Tool\ number=101
Kerf\ width=1.3
Plunge\ rate=99.999799999999993
Pierce\ delay=0.4
Pause\ at\ end\ of\ cut=0
Wiggle\ length=9.999979999999999
Pierce\ height=3.8
Cut\ height=1.5
Pierce\ type=0
Feed\ rate=4800
[pathRules]
GlobalRule=-1
</v>
      </c>
      <c r="Q106" s="23">
        <f t="shared" si="20"/>
        <v>3.937007874015748E-2</v>
      </c>
      <c r="R106" s="25" t="str">
        <f t="shared" si="21"/>
        <v xml:space="preserve">[MATERIAL_NUMBER_101]
NAME                = Mild Steel - FineCut - 45 A - 2 MM
KERF_WIDTH          = 0.0511811023622047
THC                 = 1
PIERCE_HEIGHT       = 0.149606299212598
PIERCE_DELAY        = 0.4
PUDDLE_JUMP_HEIGHT  = 
PUDDLE_JUMP_DELAY   = 
CUT_HEIGHT          = 0.0590551181102362
CUT_SPEED           = 188.976377952756
CUT_AMPS            = 45
CUT_VOLTS           = 78
PAUSE_AT_END        = 
GAS_PRESSURE        = 
CUT_MODE            = 
</v>
      </c>
    </row>
    <row r="107" spans="1:18" x14ac:dyDescent="0.25">
      <c r="A107" s="22">
        <f t="shared" si="22"/>
        <v>102</v>
      </c>
      <c r="B107" s="22" t="s">
        <v>12</v>
      </c>
      <c r="C107" s="22">
        <v>45</v>
      </c>
      <c r="D107" s="22">
        <v>3</v>
      </c>
      <c r="E107" s="22" t="s">
        <v>27</v>
      </c>
      <c r="F107" s="23" t="str">
        <f t="shared" si="17"/>
        <v>Mild Steel - FineCut - 45 A - 3 MM</v>
      </c>
      <c r="G107" s="22">
        <v>1.5</v>
      </c>
      <c r="H107" s="22">
        <v>3.8</v>
      </c>
      <c r="I107" s="22">
        <v>0.5</v>
      </c>
      <c r="J107" s="22">
        <v>2500</v>
      </c>
      <c r="K107" s="22">
        <v>78</v>
      </c>
      <c r="L107" s="22"/>
      <c r="M107" s="22"/>
      <c r="N107" s="22">
        <v>1.3</v>
      </c>
      <c r="O107" s="23">
        <f t="shared" si="18"/>
        <v>1</v>
      </c>
      <c r="P107" s="24" t="str">
        <f t="shared" si="19"/>
        <v xml:space="preserve">[Tool101]
Type=PlasmaTool
Name=Mild Steel - FineCut - 45 A - 3 MM
Comment=
Tool\ number=102
Kerf\ width=1.3
Plunge\ rate=99.999799999999993
Pierce\ delay=0.5
Pause\ at\ end\ of\ cut=0
Wiggle\ length=9.999979999999999
Pierce\ height=3.8
Cut\ height=1.5
Pierce\ type=0
Feed\ rate=2500
[pathRules]
GlobalRule=-1
</v>
      </c>
      <c r="Q107" s="23">
        <f t="shared" si="20"/>
        <v>3.937007874015748E-2</v>
      </c>
      <c r="R107" s="25" t="str">
        <f t="shared" si="21"/>
        <v xml:space="preserve">[MATERIAL_NUMBER_102]
NAME                = Mild Steel - FineCut - 45 A - 3 MM
KERF_WIDTH          = 0.0511811023622047
THC                 = 1
PIERCE_HEIGHT       = 0.149606299212598
PIERCE_DELAY        = 0.5
PUDDLE_JUMP_HEIGHT  = 
PUDDLE_JUMP_DELAY   = 
CUT_HEIGHT          = 0.0590551181102362
CUT_SPEED           = 98.4251968503937
CUT_AMPS            = 45
CUT_VOLTS           = 78
PAUSE_AT_END        = 
GAS_PRESSURE        = 
CUT_MODE            = 
</v>
      </c>
    </row>
    <row r="108" spans="1:18" x14ac:dyDescent="0.25">
      <c r="A108" s="22">
        <f t="shared" si="22"/>
        <v>103</v>
      </c>
      <c r="B108" s="22" t="s">
        <v>12</v>
      </c>
      <c r="C108" s="22">
        <v>45</v>
      </c>
      <c r="D108" s="22">
        <v>4</v>
      </c>
      <c r="E108" s="22" t="s">
        <v>27</v>
      </c>
      <c r="F108" s="23" t="str">
        <f t="shared" si="17"/>
        <v>Mild Steel - FineCut - 45 A - 4 MM</v>
      </c>
      <c r="G108" s="22">
        <v>1.5</v>
      </c>
      <c r="H108" s="22">
        <v>3.8</v>
      </c>
      <c r="I108" s="22">
        <v>0.6</v>
      </c>
      <c r="J108" s="22">
        <v>1900</v>
      </c>
      <c r="K108" s="22">
        <v>78</v>
      </c>
      <c r="L108" s="22"/>
      <c r="M108" s="22"/>
      <c r="N108" s="22">
        <v>1.3</v>
      </c>
      <c r="O108" s="23">
        <f t="shared" si="18"/>
        <v>1</v>
      </c>
      <c r="P108" s="24" t="str">
        <f t="shared" si="19"/>
        <v xml:space="preserve">[Tool102]
Type=PlasmaTool
Name=Mild Steel - FineCut - 45 A - 4 MM
Comment=
Tool\ number=103
Kerf\ width=1.3
Plunge\ rate=99.999799999999993
Pierce\ delay=0.6
Pause\ at\ end\ of\ cut=0
Wiggle\ length=9.999979999999999
Pierce\ height=3.8
Cut\ height=1.5
Pierce\ type=0
Feed\ rate=1900
[pathRules]
GlobalRule=-1
</v>
      </c>
      <c r="Q108" s="23">
        <f t="shared" si="20"/>
        <v>3.937007874015748E-2</v>
      </c>
      <c r="R108" s="25" t="str">
        <f t="shared" si="21"/>
        <v xml:space="preserve">[MATERIAL_NUMBER_103]
NAME                = Mild Steel - FineCut - 45 A - 4 MM
KERF_WIDTH          = 0.0511811023622047
THC                 = 1
PIERCE_HEIGHT       = 0.149606299212598
PIERCE_DELAY        = 0.6
PUDDLE_JUMP_HEIGHT  = 
PUDDLE_JUMP_DELAY   = 
CUT_HEIGHT          = 0.0590551181102362
CUT_SPEED           = 74.8031496062992
CUT_AMPS            = 45
CUT_VOLTS           = 78
PAUSE_AT_END        = 
GAS_PRESSURE        = 
CUT_MODE            = 
</v>
      </c>
    </row>
    <row r="109" spans="1:18" x14ac:dyDescent="0.25">
      <c r="A109" s="26">
        <f t="shared" si="22"/>
        <v>104</v>
      </c>
      <c r="B109" s="26" t="s">
        <v>13</v>
      </c>
      <c r="C109" s="26">
        <v>40</v>
      </c>
      <c r="D109" s="26">
        <v>0.5</v>
      </c>
      <c r="E109" s="26" t="s">
        <v>27</v>
      </c>
      <c r="F109" s="27" t="str">
        <f t="shared" si="17"/>
        <v>Stainless Steel - FineCut - 40 A - 0.5 MM</v>
      </c>
      <c r="G109" s="26">
        <v>0.5</v>
      </c>
      <c r="H109" s="26">
        <v>2</v>
      </c>
      <c r="I109" s="26">
        <v>0</v>
      </c>
      <c r="J109" s="26">
        <v>8250</v>
      </c>
      <c r="K109" s="26">
        <v>68</v>
      </c>
      <c r="L109" s="26"/>
      <c r="M109" s="26"/>
      <c r="N109" s="26">
        <v>0.6</v>
      </c>
      <c r="O109" s="27">
        <f t="shared" si="18"/>
        <v>1</v>
      </c>
      <c r="P109" s="28" t="str">
        <f t="shared" si="19"/>
        <v xml:space="preserve">[Tool103]
Type=PlasmaTool
Name=Stainless Steel - FineCut - 40 A - 0.5 MM
Comment=
Tool\ number=104
Kerf\ width=0.6
Plunge\ rate=99.999799999999993
Pierce\ delay=0
Pause\ at\ end\ of\ cut=0
Wiggle\ length=9.999979999999999
Pierce\ height=2
Cut\ height=0.5
Pierce\ type=0
Feed\ rate=8250
[pathRules]
GlobalRule=-1
</v>
      </c>
      <c r="Q109" s="27">
        <f t="shared" si="20"/>
        <v>3.937007874015748E-2</v>
      </c>
      <c r="R109" s="29" t="str">
        <f t="shared" si="21"/>
        <v xml:space="preserve">[MATERIAL_NUMBER_104]
NAME                = Stainless Steel - FineCut - 40 A - 0.5 MM
KERF_WIDTH          = 0.0236220472440945
THC                 = 1
PIERCE_HEIGHT       = 0.078740157480315
PIERCE_DELAY        = 0
PUDDLE_JUMP_HEIGHT  = 
PUDDLE_JUMP_DELAY   = 
CUT_HEIGHT          = 0.0196850393700787
CUT_SPEED           = 324.803149606299
CUT_AMPS            = 40
CUT_VOLTS           = 68
PAUSE_AT_END        = 
GAS_PRESSURE        = 
CUT_MODE            = 
</v>
      </c>
    </row>
    <row r="110" spans="1:18" x14ac:dyDescent="0.25">
      <c r="A110" s="26">
        <f t="shared" si="22"/>
        <v>105</v>
      </c>
      <c r="B110" s="26" t="s">
        <v>13</v>
      </c>
      <c r="C110" s="26">
        <v>40</v>
      </c>
      <c r="D110" s="26">
        <v>0.6</v>
      </c>
      <c r="E110" s="26" t="s">
        <v>27</v>
      </c>
      <c r="F110" s="27" t="str">
        <f t="shared" si="17"/>
        <v>Stainless Steel - FineCut - 40 A - 0.6 MM</v>
      </c>
      <c r="G110" s="26">
        <v>0.5</v>
      </c>
      <c r="H110" s="26">
        <v>2</v>
      </c>
      <c r="I110" s="26">
        <v>0</v>
      </c>
      <c r="J110" s="26">
        <v>8250</v>
      </c>
      <c r="K110" s="26">
        <v>68</v>
      </c>
      <c r="L110" s="26"/>
      <c r="M110" s="26"/>
      <c r="N110" s="26">
        <v>0.5</v>
      </c>
      <c r="O110" s="27">
        <f t="shared" si="18"/>
        <v>1</v>
      </c>
      <c r="P110" s="28" t="str">
        <f t="shared" si="19"/>
        <v xml:space="preserve">[Tool104]
Type=PlasmaTool
Name=Stainless Steel - FineCut - 40 A - 0.6 MM
Comment=
Tool\ number=105
Kerf\ width=0.5
Plunge\ rate=99.999799999999993
Pierce\ delay=0
Pause\ at\ end\ of\ cut=0
Wiggle\ length=9.999979999999999
Pierce\ height=2
Cut\ height=0.5
Pierce\ type=0
Feed\ rate=8250
[pathRules]
GlobalRule=-1
</v>
      </c>
      <c r="Q110" s="27">
        <f t="shared" si="20"/>
        <v>3.937007874015748E-2</v>
      </c>
      <c r="R110" s="29" t="str">
        <f t="shared" si="21"/>
        <v xml:space="preserve">[MATERIAL_NUMBER_105]
NAME                = Stainless Steel - FineCut - 40 A - 0.6 MM
KERF_WIDTH          = 0.0196850393700787
THC                 = 1
PIERCE_HEIGHT       = 0.078740157480315
PIERCE_DELAY        = 0
PUDDLE_JUMP_HEIGHT  = 
PUDDLE_JUMP_DELAY   = 
CUT_HEIGHT          = 0.0196850393700787
CUT_SPEED           = 324.803149606299
CUT_AMPS            = 40
CUT_VOLTS           = 68
PAUSE_AT_END        = 
GAS_PRESSURE        = 
CUT_MODE            = 
</v>
      </c>
    </row>
    <row r="111" spans="1:18" x14ac:dyDescent="0.25">
      <c r="A111" s="26">
        <f t="shared" si="22"/>
        <v>106</v>
      </c>
      <c r="B111" s="26" t="s">
        <v>13</v>
      </c>
      <c r="C111" s="26">
        <v>40</v>
      </c>
      <c r="D111" s="26">
        <v>0.8</v>
      </c>
      <c r="E111" s="26" t="s">
        <v>27</v>
      </c>
      <c r="F111" s="27" t="str">
        <f t="shared" si="17"/>
        <v>Stainless Steel - FineCut - 40 A - 0.8 MM</v>
      </c>
      <c r="G111" s="26">
        <v>0.5</v>
      </c>
      <c r="H111" s="26">
        <v>2</v>
      </c>
      <c r="I111" s="26">
        <v>0.1</v>
      </c>
      <c r="J111" s="26">
        <v>8250</v>
      </c>
      <c r="K111" s="26">
        <v>68</v>
      </c>
      <c r="L111" s="26"/>
      <c r="M111" s="26"/>
      <c r="N111" s="26">
        <v>0.5</v>
      </c>
      <c r="O111" s="27">
        <f t="shared" si="18"/>
        <v>1</v>
      </c>
      <c r="P111" s="28" t="str">
        <f t="shared" si="19"/>
        <v xml:space="preserve">[Tool105]
Type=PlasmaTool
Name=Stainless Steel - FineCut - 40 A - 0.8 MM
Comment=
Tool\ number=106
Kerf\ width=0.5
Plunge\ rate=99.999799999999993
Pierce\ delay=0.1
Pause\ at\ end\ of\ cut=0
Wiggle\ length=9.999979999999999
Pierce\ height=2
Cut\ height=0.5
Pierce\ type=0
Feed\ rate=8250
[pathRules]
GlobalRule=-1
</v>
      </c>
      <c r="Q111" s="27">
        <f t="shared" si="20"/>
        <v>3.937007874015748E-2</v>
      </c>
      <c r="R111" s="29" t="str">
        <f t="shared" si="21"/>
        <v xml:space="preserve">[MATERIAL_NUMBER_106]
NAME                = Stainless Steel - FineCut - 40 A - 0.8 MM
KERF_WIDTH          = 0.0196850393700787
THC                 = 1
PIERCE_HEIGHT       = 0.078740157480315
PIERCE_DELAY        = 0.1
PUDDLE_JUMP_HEIGHT  = 
PUDDLE_JUMP_DELAY   = 
CUT_HEIGHT          = 0.0196850393700787
CUT_SPEED           = 324.803149606299
CUT_AMPS            = 40
CUT_VOLTS           = 68
PAUSE_AT_END        = 
GAS_PRESSURE        = 
CUT_MODE            = 
</v>
      </c>
    </row>
    <row r="112" spans="1:18" x14ac:dyDescent="0.25">
      <c r="A112" s="26">
        <f t="shared" si="22"/>
        <v>107</v>
      </c>
      <c r="B112" s="26" t="s">
        <v>13</v>
      </c>
      <c r="C112" s="26">
        <v>45</v>
      </c>
      <c r="D112" s="26">
        <v>1</v>
      </c>
      <c r="E112" s="26" t="s">
        <v>27</v>
      </c>
      <c r="F112" s="27" t="str">
        <f t="shared" si="17"/>
        <v>Stainless Steel - FineCut - 45 A - 1 MM</v>
      </c>
      <c r="G112" s="26">
        <v>0.5</v>
      </c>
      <c r="H112" s="26">
        <v>2</v>
      </c>
      <c r="I112" s="26">
        <v>0.2</v>
      </c>
      <c r="J112" s="26">
        <v>8250</v>
      </c>
      <c r="K112" s="26">
        <v>68</v>
      </c>
      <c r="L112" s="26"/>
      <c r="M112" s="26"/>
      <c r="N112" s="26">
        <v>0.6</v>
      </c>
      <c r="O112" s="27">
        <f t="shared" si="18"/>
        <v>1</v>
      </c>
      <c r="P112" s="28" t="str">
        <f t="shared" si="19"/>
        <v xml:space="preserve">[Tool106]
Type=PlasmaTool
Name=Stainless Steel - FineCut - 45 A - 1 MM
Comment=
Tool\ number=107
Kerf\ width=0.6
Plunge\ rate=99.999799999999993
Pierce\ delay=0.2
Pause\ at\ end\ of\ cut=0
Wiggle\ length=9.999979999999999
Pierce\ height=2
Cut\ height=0.5
Pierce\ type=0
Feed\ rate=8250
[pathRules]
GlobalRule=-1
</v>
      </c>
      <c r="Q112" s="27">
        <f t="shared" si="20"/>
        <v>3.937007874015748E-2</v>
      </c>
      <c r="R112" s="29" t="str">
        <f t="shared" si="21"/>
        <v xml:space="preserve">[MATERIAL_NUMBER_107]
NAME                = Stainless Steel - FineCut - 45 A - 1 MM
KERF_WIDTH          = 0.0236220472440945
THC                 = 1
PIERCE_HEIGHT       = 0.078740157480315
PIERCE_DELAY        = 0.2
PUDDLE_JUMP_HEIGHT  = 
PUDDLE_JUMP_DELAY   = 
CUT_HEIGHT          = 0.0196850393700787
CUT_SPEED           = 324.803149606299
CUT_AMPS            = 45
CUT_VOLTS           = 68
PAUSE_AT_END        = 
GAS_PRESSURE        = 
CUT_MODE            = 
</v>
      </c>
    </row>
    <row r="113" spans="1:18" x14ac:dyDescent="0.25">
      <c r="A113" s="26">
        <f t="shared" si="22"/>
        <v>108</v>
      </c>
      <c r="B113" s="26" t="s">
        <v>13</v>
      </c>
      <c r="C113" s="26">
        <v>45</v>
      </c>
      <c r="D113" s="26">
        <v>1.5</v>
      </c>
      <c r="E113" s="26" t="s">
        <v>27</v>
      </c>
      <c r="F113" s="27" t="str">
        <f t="shared" si="17"/>
        <v>Stainless Steel - FineCut - 45 A - 1.5 MM</v>
      </c>
      <c r="G113" s="26">
        <v>0.5</v>
      </c>
      <c r="H113" s="26">
        <v>2</v>
      </c>
      <c r="I113" s="26">
        <v>0.4</v>
      </c>
      <c r="J113" s="26">
        <v>6150</v>
      </c>
      <c r="K113" s="26">
        <v>70</v>
      </c>
      <c r="L113" s="26"/>
      <c r="M113" s="26"/>
      <c r="N113" s="26">
        <v>1</v>
      </c>
      <c r="O113" s="27">
        <f t="shared" si="18"/>
        <v>1</v>
      </c>
      <c r="P113" s="28" t="str">
        <f t="shared" si="19"/>
        <v xml:space="preserve">[Tool107]
Type=PlasmaTool
Name=Stainless Steel - FineCut - 45 A - 1.5 MM
Comment=
Tool\ number=108
Kerf\ width=1
Plunge\ rate=99.999799999999993
Pierce\ delay=0.4
Pause\ at\ end\ of\ cut=0
Wiggle\ length=9.999979999999999
Pierce\ height=2
Cut\ height=0.5
Pierce\ type=0
Feed\ rate=6150
[pathRules]
GlobalRule=-1
</v>
      </c>
      <c r="Q113" s="27">
        <f t="shared" si="20"/>
        <v>3.937007874015748E-2</v>
      </c>
      <c r="R113" s="29" t="str">
        <f t="shared" si="21"/>
        <v xml:space="preserve">[MATERIAL_NUMBER_108]
NAME                = Stainless Steel - FineCut - 45 A - 1.5 MM
KERF_WIDTH          = 0.0393700787401575
THC                 = 1
PIERCE_HEIGHT       = 0.078740157480315
PIERCE_DELAY        = 0.4
PUDDLE_JUMP_HEIGHT  = 
PUDDLE_JUMP_DELAY   = 
CUT_HEIGHT          = 0.0196850393700787
CUT_SPEED           = 242.125984251969
CUT_AMPS            = 45
CUT_VOLTS           = 70
PAUSE_AT_END        = 
GAS_PRESSURE        = 
CUT_MODE            = 
</v>
      </c>
    </row>
    <row r="114" spans="1:18" x14ac:dyDescent="0.25">
      <c r="A114" s="26">
        <f t="shared" si="22"/>
        <v>109</v>
      </c>
      <c r="B114" s="26" t="s">
        <v>13</v>
      </c>
      <c r="C114" s="26">
        <v>45</v>
      </c>
      <c r="D114" s="26">
        <v>2</v>
      </c>
      <c r="E114" s="26" t="s">
        <v>27</v>
      </c>
      <c r="F114" s="27" t="str">
        <f t="shared" si="17"/>
        <v>Stainless Steel - FineCut - 45 A - 2 MM</v>
      </c>
      <c r="G114" s="26">
        <v>0.5</v>
      </c>
      <c r="H114" s="26">
        <v>2</v>
      </c>
      <c r="I114" s="26">
        <v>0.4</v>
      </c>
      <c r="J114" s="26">
        <v>4800</v>
      </c>
      <c r="K114" s="26">
        <v>71</v>
      </c>
      <c r="L114" s="26"/>
      <c r="M114" s="26"/>
      <c r="N114" s="26">
        <v>1</v>
      </c>
      <c r="O114" s="27">
        <f t="shared" si="18"/>
        <v>1</v>
      </c>
      <c r="P114" s="28" t="str">
        <f t="shared" si="19"/>
        <v xml:space="preserve">[Tool108]
Type=PlasmaTool
Name=Stainless Steel - FineCut - 45 A - 2 MM
Comment=
Tool\ number=109
Kerf\ width=1
Plunge\ rate=99.999799999999993
Pierce\ delay=0.4
Pause\ at\ end\ of\ cut=0
Wiggle\ length=9.999979999999999
Pierce\ height=2
Cut\ height=0.5
Pierce\ type=0
Feed\ rate=4800
[pathRules]
GlobalRule=-1
</v>
      </c>
      <c r="Q114" s="27">
        <f t="shared" si="20"/>
        <v>3.937007874015748E-2</v>
      </c>
      <c r="R114" s="29" t="str">
        <f t="shared" si="21"/>
        <v xml:space="preserve">[MATERIAL_NUMBER_109]
NAME                = Stainless Steel - FineCut - 45 A - 2 MM
KERF_WIDTH          = 0.0393700787401575
THC                 = 1
PIERCE_HEIGHT       = 0.078740157480315
PIERCE_DELAY        = 0.4
PUDDLE_JUMP_HEIGHT  = 
PUDDLE_JUMP_DELAY   = 
CUT_HEIGHT          = 0.0196850393700787
CUT_SPEED           = 188.976377952756
CUT_AMPS            = 45
CUT_VOLTS           = 71
PAUSE_AT_END        = 
GAS_PRESSURE        = 
CUT_MODE            = 
</v>
      </c>
    </row>
    <row r="115" spans="1:18" x14ac:dyDescent="0.25">
      <c r="A115" s="26">
        <f t="shared" si="22"/>
        <v>110</v>
      </c>
      <c r="B115" s="26" t="s">
        <v>13</v>
      </c>
      <c r="C115" s="26">
        <v>45</v>
      </c>
      <c r="D115" s="26">
        <v>3</v>
      </c>
      <c r="E115" s="26" t="s">
        <v>27</v>
      </c>
      <c r="F115" s="27" t="str">
        <f t="shared" si="17"/>
        <v>Stainless Steel - FineCut - 45 A - 3 MM</v>
      </c>
      <c r="G115" s="26">
        <v>0.5</v>
      </c>
      <c r="H115" s="26">
        <v>2</v>
      </c>
      <c r="I115" s="26">
        <v>0.5</v>
      </c>
      <c r="J115" s="26">
        <v>2550</v>
      </c>
      <c r="K115" s="26">
        <v>80</v>
      </c>
      <c r="L115" s="26"/>
      <c r="M115" s="26"/>
      <c r="N115" s="26">
        <v>1.4</v>
      </c>
      <c r="O115" s="27">
        <f t="shared" si="18"/>
        <v>1</v>
      </c>
      <c r="P115" s="28" t="str">
        <f t="shared" si="19"/>
        <v xml:space="preserve">[Tool109]
Type=PlasmaTool
Name=Stainless Steel - FineCut - 45 A - 3 MM
Comment=
Tool\ number=110
Kerf\ width=1.4
Plunge\ rate=99.999799999999993
Pierce\ delay=0.5
Pause\ at\ end\ of\ cut=0
Wiggle\ length=9.999979999999999
Pierce\ height=2
Cut\ height=0.5
Pierce\ type=0
Feed\ rate=2550
[pathRules]
GlobalRule=-1
</v>
      </c>
      <c r="Q115" s="27">
        <f t="shared" si="20"/>
        <v>3.937007874015748E-2</v>
      </c>
      <c r="R115" s="29" t="str">
        <f t="shared" si="21"/>
        <v xml:space="preserve">[MATERIAL_NUMBER_110]
NAME                = Stainless Steel - FineCut - 45 A - 3 MM
KERF_WIDTH          = 0.0551181102362205
THC                 = 1
PIERCE_HEIGHT       = 0.078740157480315
PIERCE_DELAY        = 0.5
PUDDLE_JUMP_HEIGHT  = 
PUDDLE_JUMP_DELAY   = 
CUT_HEIGHT          = 0.0196850393700787
CUT_SPEED           = 100.393700787402
CUT_AMPS            = 45
CUT_VOLTS           = 80
PAUSE_AT_END        = 
GAS_PRESSURE        = 
CUT_MODE            = 
</v>
      </c>
    </row>
    <row r="116" spans="1:18" x14ac:dyDescent="0.25">
      <c r="A116" s="26">
        <f t="shared" si="22"/>
        <v>111</v>
      </c>
      <c r="B116" s="26" t="s">
        <v>13</v>
      </c>
      <c r="C116" s="26">
        <v>45</v>
      </c>
      <c r="D116" s="26">
        <v>4</v>
      </c>
      <c r="E116" s="26" t="s">
        <v>27</v>
      </c>
      <c r="F116" s="27" t="str">
        <f t="shared" si="17"/>
        <v>Stainless Steel - FineCut - 45 A - 4 MM</v>
      </c>
      <c r="G116" s="26">
        <v>0.5</v>
      </c>
      <c r="H116" s="26">
        <v>2</v>
      </c>
      <c r="I116" s="26">
        <v>0.6</v>
      </c>
      <c r="J116" s="26">
        <v>1050</v>
      </c>
      <c r="K116" s="26">
        <v>84</v>
      </c>
      <c r="L116" s="26"/>
      <c r="M116" s="26"/>
      <c r="N116" s="26">
        <v>1.5</v>
      </c>
      <c r="O116" s="27">
        <f t="shared" si="18"/>
        <v>1</v>
      </c>
      <c r="P116" s="28" t="str">
        <f t="shared" si="19"/>
        <v xml:space="preserve">[Tool110]
Type=PlasmaTool
Name=Stainless Steel - FineCut - 45 A - 4 MM
Comment=
Tool\ number=111
Kerf\ width=1.5
Plunge\ rate=99.999799999999993
Pierce\ delay=0.6
Pause\ at\ end\ of\ cut=0
Wiggle\ length=9.999979999999999
Pierce\ height=2
Cut\ height=0.5
Pierce\ type=0
Feed\ rate=1050
[pathRules]
GlobalRule=-1
</v>
      </c>
      <c r="Q116" s="27">
        <f t="shared" si="20"/>
        <v>3.937007874015748E-2</v>
      </c>
      <c r="R116" s="29" t="str">
        <f t="shared" si="21"/>
        <v xml:space="preserve">[MATERIAL_NUMBER_111]
NAME                = Stainless Steel - FineCut - 45 A - 4 MM
KERF_WIDTH          = 0.0590551181102362
THC                 = 1
PIERCE_HEIGHT       = 0.078740157480315
PIERCE_DELAY        = 0.6
PUDDLE_JUMP_HEIGHT  = 
PUDDLE_JUMP_DELAY   = 
CUT_HEIGHT          = 0.0196850393700787
CUT_SPEED           = 41.3385826771654
CUT_AMPS            = 45
CUT_VOLTS           = 84
PAUSE_AT_END        = 
GAS_PRESSURE        = 
CUT_MODE            = 
</v>
      </c>
    </row>
    <row r="117" spans="1:18" x14ac:dyDescent="0.25">
      <c r="A117" s="22">
        <f t="shared" si="22"/>
        <v>112</v>
      </c>
      <c r="B117" s="22" t="s">
        <v>14</v>
      </c>
      <c r="C117" s="22">
        <v>30</v>
      </c>
      <c r="D117" s="22">
        <v>0.5</v>
      </c>
      <c r="E117" s="22" t="s">
        <v>27</v>
      </c>
      <c r="F117" s="23" t="str">
        <f t="shared" ref="F117:F135" si="23">B117&amp;" - "&amp;C117&amp;" A - "&amp;D117 &amp; " " &amp;E117</f>
        <v>Mild Steel - FineCut Low Speed - 30 A - 0.5 MM</v>
      </c>
      <c r="G117" s="22">
        <v>1.5</v>
      </c>
      <c r="H117" s="22">
        <v>3.8</v>
      </c>
      <c r="I117" s="22">
        <v>0</v>
      </c>
      <c r="J117" s="22">
        <v>3800</v>
      </c>
      <c r="K117" s="22">
        <v>69</v>
      </c>
      <c r="L117" s="22"/>
      <c r="M117" s="22"/>
      <c r="N117" s="22">
        <v>0.6</v>
      </c>
      <c r="O117" s="23">
        <f t="shared" ref="O117:O135" si="24">IF(OR(E117="GA", E117="IN"), 25.4, 1)</f>
        <v>1</v>
      </c>
      <c r="P117" s="24" t="str">
        <f t="shared" ref="P117:P135" si="25">"[Tool" &amp; A117-1 &amp; "]" &amp; CHAR(10) &amp;
"Type=PlasmaTool" &amp; CHAR(10) &amp;
"Name=" &amp; F117 &amp; CHAR(10) &amp;
"Comment=" &amp; CHAR(10) &amp;
"Tool\ number=" &amp; A117 &amp; CHAR(10) &amp;
"Kerf\ width=" &amp; N117*O117 &amp; CHAR(10) &amp;
"Plunge\ rate=99.999799999999993" &amp; CHAR(10) &amp;
"Pierce\ delay=" &amp; I117 &amp; CHAR(10) &amp;
"Pause\ at\ end\ of\ cut=0" &amp; CHAR(10) &amp;
"Wiggle\ length=9.999979999999999" &amp; CHAR(10) &amp;
"Pierce\ height=" &amp; H117*O117 &amp; CHAR(10) &amp;
"Cut\ height=" &amp; G117*O117 &amp; CHAR(10) &amp;
"Pierce\ type=0" &amp; CHAR(10) &amp;
"Feed\ rate=" &amp; J117*O117 &amp; CHAR(10) &amp;
"[pathRules]" &amp; CHAR(10) &amp;
"GlobalRule=-1"&amp;CHAR(10)</f>
        <v xml:space="preserve">[Tool111]
Type=PlasmaTool
Name=Mild Steel - FineCut Low Speed - 30 A - 0.5 MM
Comment=
Tool\ number=112
Kerf\ width=0.6
Plunge\ rate=99.999799999999993
Pierce\ delay=0
Pause\ at\ end\ of\ cut=0
Wiggle\ length=9.999979999999999
Pierce\ height=3.8
Cut\ height=1.5
Pierce\ type=0
Feed\ rate=3800
[pathRules]
GlobalRule=-1
</v>
      </c>
      <c r="Q117" s="23">
        <f t="shared" ref="Q117:Q135" si="26">IF( $C$2 = "English",
      IF( OR(E117="GA", E117="IN"),
           1,
           1/25.4),
      IF(E117="MM",
           1,
           25.4))</f>
        <v>3.937007874015748E-2</v>
      </c>
      <c r="R117" s="25" t="str">
        <f t="shared" ref="R117:R135" si="27">"[MATERIAL_NUMBER_" &amp; A117 &amp; "]"&amp;CHAR(10)&amp;
"NAME                = "&amp; F117 &amp;CHAR(10)&amp;
"KERF_WIDTH          = "&amp; N117*Q117 &amp;CHAR(10)&amp;
"THC                 = 1"&amp;CHAR(10)&amp;
"PIERCE_HEIGHT       = "&amp; H117*Q117 &amp;CHAR(10)&amp;
"PIERCE_DELAY        = "&amp;I117&amp;CHAR(10)&amp;
"PUDDLE_JUMP_HEIGHT  = "&amp;CHAR(10)&amp;
"PUDDLE_JUMP_DELAY   = "&amp;CHAR(10)&amp;
"CUT_HEIGHT          = "&amp; G117*Q117 &amp;CHAR(10)&amp;
"CUT_SPEED           = "&amp; J117*Q117 &amp;CHAR(10)&amp;
"CUT_AMPS            = "&amp;C117&amp;CHAR(10)&amp;
"CUT_VOLTS           = "&amp;K117&amp;CHAR(10)&amp;
"PAUSE_AT_END        = "&amp;CHAR(10)&amp;
"GAS_PRESSURE        = "&amp;CHAR(10)&amp;
"CUT_MODE            = " &amp;CHAR(10)</f>
        <v xml:space="preserve">[MATERIAL_NUMBER_112]
NAME                = Mild Steel - FineCut Low Speed - 30 A - 0.5 MM
KERF_WIDTH          = 0.0236220472440945
THC                 = 1
PIERCE_HEIGHT       = 0.149606299212598
PIERCE_DELAY        = 0
PUDDLE_JUMP_HEIGHT  = 
PUDDLE_JUMP_DELAY   = 
CUT_HEIGHT          = 0.0590551181102362
CUT_SPEED           = 149.606299212598
CUT_AMPS            = 30
CUT_VOLTS           = 69
PAUSE_AT_END        = 
GAS_PRESSURE        = 
CUT_MODE            = 
</v>
      </c>
    </row>
    <row r="118" spans="1:18" x14ac:dyDescent="0.25">
      <c r="A118" s="22">
        <f t="shared" si="22"/>
        <v>113</v>
      </c>
      <c r="B118" s="22" t="s">
        <v>14</v>
      </c>
      <c r="C118" s="22">
        <v>30</v>
      </c>
      <c r="D118" s="22">
        <v>0.6</v>
      </c>
      <c r="E118" s="22" t="s">
        <v>27</v>
      </c>
      <c r="F118" s="23" t="str">
        <f t="shared" si="23"/>
        <v>Mild Steel - FineCut Low Speed - 30 A - 0.6 MM</v>
      </c>
      <c r="G118" s="22">
        <v>1.5</v>
      </c>
      <c r="H118" s="22">
        <v>3.8</v>
      </c>
      <c r="I118" s="22">
        <v>0</v>
      </c>
      <c r="J118" s="22">
        <v>3800</v>
      </c>
      <c r="K118" s="22">
        <v>68</v>
      </c>
      <c r="L118" s="22"/>
      <c r="M118" s="22"/>
      <c r="N118" s="22">
        <v>0.6</v>
      </c>
      <c r="O118" s="23">
        <f t="shared" si="24"/>
        <v>1</v>
      </c>
      <c r="P118" s="24" t="str">
        <f t="shared" si="25"/>
        <v xml:space="preserve">[Tool112]
Type=PlasmaTool
Name=Mild Steel - FineCut Low Speed - 30 A - 0.6 MM
Comment=
Tool\ number=113
Kerf\ width=0.6
Plunge\ rate=99.999799999999993
Pierce\ delay=0
Pause\ at\ end\ of\ cut=0
Wiggle\ length=9.999979999999999
Pierce\ height=3.8
Cut\ height=1.5
Pierce\ type=0
Feed\ rate=3800
[pathRules]
GlobalRule=-1
</v>
      </c>
      <c r="Q118" s="23">
        <f t="shared" si="26"/>
        <v>3.937007874015748E-2</v>
      </c>
      <c r="R118" s="25" t="str">
        <f t="shared" si="27"/>
        <v xml:space="preserve">[MATERIAL_NUMBER_113]
NAME                = Mild Steel - FineCut Low Speed - 30 A - 0.6 MM
KERF_WIDTH          = 0.0236220472440945
THC                 = 1
PIERCE_HEIGHT       = 0.149606299212598
PIERCE_DELAY        = 0
PUDDLE_JUMP_HEIGHT  = 
PUDDLE_JUMP_DELAY   = 
CUT_HEIGHT          = 0.0590551181102362
CUT_SPEED           = 149.606299212598
CUT_AMPS            = 30
CUT_VOLTS           = 68
PAUSE_AT_END        = 
GAS_PRESSURE        = 
CUT_MODE            = 
</v>
      </c>
    </row>
    <row r="119" spans="1:18" x14ac:dyDescent="0.25">
      <c r="A119" s="22">
        <f t="shared" si="22"/>
        <v>114</v>
      </c>
      <c r="B119" s="22" t="s">
        <v>14</v>
      </c>
      <c r="C119" s="22">
        <v>30</v>
      </c>
      <c r="D119" s="22">
        <v>0.8</v>
      </c>
      <c r="E119" s="22" t="s">
        <v>27</v>
      </c>
      <c r="F119" s="23" t="str">
        <f t="shared" si="23"/>
        <v>Mild Steel - FineCut Low Speed - 30 A - 0.8 MM</v>
      </c>
      <c r="G119" s="22">
        <v>1.5</v>
      </c>
      <c r="H119" s="22">
        <v>3.8</v>
      </c>
      <c r="I119" s="22">
        <v>0.1</v>
      </c>
      <c r="J119" s="22">
        <v>3800</v>
      </c>
      <c r="K119" s="22">
        <v>70</v>
      </c>
      <c r="L119" s="22"/>
      <c r="M119" s="22"/>
      <c r="N119" s="22">
        <v>0.6</v>
      </c>
      <c r="O119" s="23">
        <f t="shared" si="24"/>
        <v>1</v>
      </c>
      <c r="P119" s="24" t="str">
        <f t="shared" si="25"/>
        <v xml:space="preserve">[Tool113]
Type=PlasmaTool
Name=Mild Steel - FineCut Low Speed - 30 A - 0.8 MM
Comment=
Tool\ number=114
Kerf\ width=0.6
Plunge\ rate=99.999799999999993
Pierce\ delay=0.1
Pause\ at\ end\ of\ cut=0
Wiggle\ length=9.999979999999999
Pierce\ height=3.8
Cut\ height=1.5
Pierce\ type=0
Feed\ rate=3800
[pathRules]
GlobalRule=-1
</v>
      </c>
      <c r="Q119" s="23">
        <f t="shared" si="26"/>
        <v>3.937007874015748E-2</v>
      </c>
      <c r="R119" s="25" t="str">
        <f t="shared" si="27"/>
        <v xml:space="preserve">[MATERIAL_NUMBER_114]
NAME                = Mild Steel - FineCut Low Speed - 30 A - 0.8 MM
KERF_WIDTH          = 0.0236220472440945
THC                 = 1
PIERCE_HEIGHT       = 0.149606299212598
PIERCE_DELAY        = 0.1
PUDDLE_JUMP_HEIGHT  = 
PUDDLE_JUMP_DELAY   = 
CUT_HEIGHT          = 0.0590551181102362
CUT_SPEED           = 149.606299212598
CUT_AMPS            = 30
CUT_VOLTS           = 70
PAUSE_AT_END        = 
GAS_PRESSURE        = 
CUT_MODE            = 
</v>
      </c>
    </row>
    <row r="120" spans="1:18" x14ac:dyDescent="0.25">
      <c r="A120" s="22">
        <f t="shared" si="22"/>
        <v>115</v>
      </c>
      <c r="B120" s="22" t="s">
        <v>14</v>
      </c>
      <c r="C120" s="22">
        <v>40</v>
      </c>
      <c r="D120" s="22">
        <v>1</v>
      </c>
      <c r="E120" s="22" t="s">
        <v>27</v>
      </c>
      <c r="F120" s="23" t="str">
        <f t="shared" si="23"/>
        <v>Mild Steel - FineCut Low Speed - 40 A - 1 MM</v>
      </c>
      <c r="G120" s="22">
        <v>1.5</v>
      </c>
      <c r="H120" s="22">
        <v>3.8</v>
      </c>
      <c r="I120" s="22">
        <v>0.2</v>
      </c>
      <c r="J120" s="22">
        <v>3800</v>
      </c>
      <c r="K120" s="22">
        <v>72</v>
      </c>
      <c r="L120" s="22"/>
      <c r="M120" s="22"/>
      <c r="N120" s="22">
        <v>0.8</v>
      </c>
      <c r="O120" s="23">
        <f t="shared" si="24"/>
        <v>1</v>
      </c>
      <c r="P120" s="24" t="str">
        <f t="shared" si="25"/>
        <v xml:space="preserve">[Tool114]
Type=PlasmaTool
Name=Mild Steel - FineCut Low Speed - 40 A - 1 MM
Comment=
Tool\ number=115
Kerf\ width=0.8
Plunge\ rate=99.999799999999993
Pierce\ delay=0.2
Pause\ at\ end\ of\ cut=0
Wiggle\ length=9.999979999999999
Pierce\ height=3.8
Cut\ height=1.5
Pierce\ type=0
Feed\ rate=3800
[pathRules]
GlobalRule=-1
</v>
      </c>
      <c r="Q120" s="23">
        <f t="shared" si="26"/>
        <v>3.937007874015748E-2</v>
      </c>
      <c r="R120" s="25" t="str">
        <f t="shared" si="27"/>
        <v xml:space="preserve">[MATERIAL_NUMBER_115]
NAME                = Mild Steel - FineCut Low Speed - 40 A - 1 MM
KERF_WIDTH          = 0.031496062992126
THC                 = 1
PIERCE_HEIGHT       = 0.149606299212598
PIERCE_DELAY        = 0.2
PUDDLE_JUMP_HEIGHT  = 
PUDDLE_JUMP_DELAY   = 
CUT_HEIGHT          = 0.0590551181102362
CUT_SPEED           = 149.606299212598
CUT_AMPS            = 40
CUT_VOLTS           = 72
PAUSE_AT_END        = 
GAS_PRESSURE        = 
CUT_MODE            = 
</v>
      </c>
    </row>
    <row r="121" spans="1:18" x14ac:dyDescent="0.25">
      <c r="A121" s="22">
        <f t="shared" si="22"/>
        <v>116</v>
      </c>
      <c r="B121" s="22" t="s">
        <v>14</v>
      </c>
      <c r="C121" s="22">
        <v>40</v>
      </c>
      <c r="D121" s="22">
        <v>1.5</v>
      </c>
      <c r="E121" s="22" t="s">
        <v>27</v>
      </c>
      <c r="F121" s="23" t="str">
        <f t="shared" si="23"/>
        <v>Mild Steel - FineCut Low Speed - 40 A - 1.5 MM</v>
      </c>
      <c r="G121" s="22">
        <v>1.5</v>
      </c>
      <c r="H121" s="22">
        <v>3.8</v>
      </c>
      <c r="I121" s="22">
        <v>0.4</v>
      </c>
      <c r="J121" s="22">
        <v>3800</v>
      </c>
      <c r="K121" s="22">
        <v>75</v>
      </c>
      <c r="L121" s="22"/>
      <c r="M121" s="22"/>
      <c r="N121" s="22">
        <v>0.8</v>
      </c>
      <c r="O121" s="23">
        <f t="shared" si="24"/>
        <v>1</v>
      </c>
      <c r="P121" s="24" t="str">
        <f t="shared" si="25"/>
        <v xml:space="preserve">[Tool115]
Type=PlasmaTool
Name=Mild Steel - FineCut Low Speed - 40 A - 1.5 MM
Comment=
Tool\ number=116
Kerf\ width=0.8
Plunge\ rate=99.999799999999993
Pierce\ delay=0.4
Pause\ at\ end\ of\ cut=0
Wiggle\ length=9.999979999999999
Pierce\ height=3.8
Cut\ height=1.5
Pierce\ type=0
Feed\ rate=3800
[pathRules]
GlobalRule=-1
</v>
      </c>
      <c r="Q121" s="23">
        <f t="shared" si="26"/>
        <v>3.937007874015748E-2</v>
      </c>
      <c r="R121" s="25" t="str">
        <f t="shared" si="27"/>
        <v xml:space="preserve">[MATERIAL_NUMBER_116]
NAME                = Mild Steel - FineCut Low Speed - 40 A - 1.5 MM
KERF_WIDTH          = 0.031496062992126
THC                 = 1
PIERCE_HEIGHT       = 0.149606299212598
PIERCE_DELAY        = 0.4
PUDDLE_JUMP_HEIGHT  = 
PUDDLE_JUMP_DELAY   = 
CUT_HEIGHT          = 0.0590551181102362
CUT_SPEED           = 149.606299212598
CUT_AMPS            = 40
CUT_VOLTS           = 75
PAUSE_AT_END        = 
GAS_PRESSURE        = 
CUT_MODE            = 
</v>
      </c>
    </row>
    <row r="122" spans="1:18" x14ac:dyDescent="0.25">
      <c r="A122" s="22">
        <f t="shared" si="22"/>
        <v>117</v>
      </c>
      <c r="B122" s="22" t="s">
        <v>14</v>
      </c>
      <c r="C122" s="22">
        <v>45</v>
      </c>
      <c r="D122" s="22">
        <v>2</v>
      </c>
      <c r="E122" s="22" t="s">
        <v>27</v>
      </c>
      <c r="F122" s="23" t="str">
        <f t="shared" si="23"/>
        <v>Mild Steel - FineCut Low Speed - 45 A - 2 MM</v>
      </c>
      <c r="G122" s="22">
        <v>1.5</v>
      </c>
      <c r="H122" s="22">
        <v>3.8</v>
      </c>
      <c r="I122" s="22">
        <v>0.4</v>
      </c>
      <c r="J122" s="22">
        <v>3700</v>
      </c>
      <c r="K122" s="22">
        <v>76</v>
      </c>
      <c r="L122" s="22"/>
      <c r="M122" s="22"/>
      <c r="N122" s="22">
        <v>0.7</v>
      </c>
      <c r="O122" s="23">
        <f t="shared" si="24"/>
        <v>1</v>
      </c>
      <c r="P122" s="24" t="str">
        <f t="shared" si="25"/>
        <v xml:space="preserve">[Tool116]
Type=PlasmaTool
Name=Mild Steel - FineCut Low Speed - 45 A - 2 MM
Comment=
Tool\ number=117
Kerf\ width=0.7
Plunge\ rate=99.999799999999993
Pierce\ delay=0.4
Pause\ at\ end\ of\ cut=0
Wiggle\ length=9.999979999999999
Pierce\ height=3.8
Cut\ height=1.5
Pierce\ type=0
Feed\ rate=3700
[pathRules]
GlobalRule=-1
</v>
      </c>
      <c r="Q122" s="23">
        <f t="shared" si="26"/>
        <v>3.937007874015748E-2</v>
      </c>
      <c r="R122" s="25" t="str">
        <f t="shared" si="27"/>
        <v xml:space="preserve">[MATERIAL_NUMBER_117]
NAME                = Mild Steel - FineCut Low Speed - 45 A - 2 MM
KERF_WIDTH          = 0.0275590551181102
THC                 = 1
PIERCE_HEIGHT       = 0.149606299212598
PIERCE_DELAY        = 0.4
PUDDLE_JUMP_HEIGHT  = 
PUDDLE_JUMP_DELAY   = 
CUT_HEIGHT          = 0.0590551181102362
CUT_SPEED           = 145.669291338583
CUT_AMPS            = 45
CUT_VOLTS           = 76
PAUSE_AT_END        = 
GAS_PRESSURE        = 
CUT_MODE            = 
</v>
      </c>
    </row>
    <row r="123" spans="1:18" x14ac:dyDescent="0.25">
      <c r="A123" s="22">
        <f t="shared" si="22"/>
        <v>118</v>
      </c>
      <c r="B123" s="22" t="s">
        <v>14</v>
      </c>
      <c r="C123" s="22">
        <v>45</v>
      </c>
      <c r="D123" s="22">
        <v>3</v>
      </c>
      <c r="E123" s="22" t="s">
        <v>27</v>
      </c>
      <c r="F123" s="23" t="str">
        <f t="shared" si="23"/>
        <v>Mild Steel - FineCut Low Speed - 45 A - 3 MM</v>
      </c>
      <c r="G123" s="22">
        <v>1.5</v>
      </c>
      <c r="H123" s="22">
        <v>3.8</v>
      </c>
      <c r="I123" s="22">
        <v>0.5</v>
      </c>
      <c r="J123" s="22">
        <v>2750</v>
      </c>
      <c r="K123" s="22">
        <v>78</v>
      </c>
      <c r="L123" s="22"/>
      <c r="M123" s="22"/>
      <c r="N123" s="22">
        <v>1.3</v>
      </c>
      <c r="O123" s="23">
        <f t="shared" si="24"/>
        <v>1</v>
      </c>
      <c r="P123" s="24" t="str">
        <f t="shared" si="25"/>
        <v xml:space="preserve">[Tool117]
Type=PlasmaTool
Name=Mild Steel - FineCut Low Speed - 45 A - 3 MM
Comment=
Tool\ number=118
Kerf\ width=1.3
Plunge\ rate=99.999799999999993
Pierce\ delay=0.5
Pause\ at\ end\ of\ cut=0
Wiggle\ length=9.999979999999999
Pierce\ height=3.8
Cut\ height=1.5
Pierce\ type=0
Feed\ rate=2750
[pathRules]
GlobalRule=-1
</v>
      </c>
      <c r="Q123" s="23">
        <f t="shared" si="26"/>
        <v>3.937007874015748E-2</v>
      </c>
      <c r="R123" s="25" t="str">
        <f t="shared" si="27"/>
        <v xml:space="preserve">[MATERIAL_NUMBER_118]
NAME                = Mild Steel - FineCut Low Speed - 45 A - 3 MM
KERF_WIDTH          = 0.0511811023622047
THC                 = 1
PIERCE_HEIGHT       = 0.149606299212598
PIERCE_DELAY        = 0.5
PUDDLE_JUMP_HEIGHT  = 
PUDDLE_JUMP_DELAY   = 
CUT_HEIGHT          = 0.0590551181102362
CUT_SPEED           = 108.267716535433
CUT_AMPS            = 45
CUT_VOLTS           = 78
PAUSE_AT_END        = 
GAS_PRESSURE        = 
CUT_MODE            = 
</v>
      </c>
    </row>
    <row r="124" spans="1:18" x14ac:dyDescent="0.25">
      <c r="A124" s="22">
        <f t="shared" si="22"/>
        <v>119</v>
      </c>
      <c r="B124" s="22" t="s">
        <v>14</v>
      </c>
      <c r="C124" s="22">
        <v>45</v>
      </c>
      <c r="D124" s="22">
        <v>4</v>
      </c>
      <c r="E124" s="22" t="s">
        <v>27</v>
      </c>
      <c r="F124" s="23" t="str">
        <f t="shared" si="23"/>
        <v>Mild Steel - FineCut Low Speed - 45 A - 4 MM</v>
      </c>
      <c r="G124" s="22">
        <v>1.5</v>
      </c>
      <c r="H124" s="22">
        <v>3.8</v>
      </c>
      <c r="I124" s="22">
        <v>0.6</v>
      </c>
      <c r="J124" s="22">
        <v>1900</v>
      </c>
      <c r="K124" s="22">
        <v>78</v>
      </c>
      <c r="L124" s="22"/>
      <c r="M124" s="22"/>
      <c r="N124" s="22">
        <v>1.5</v>
      </c>
      <c r="O124" s="23">
        <f t="shared" si="24"/>
        <v>1</v>
      </c>
      <c r="P124" s="24" t="str">
        <f t="shared" si="25"/>
        <v xml:space="preserve">[Tool118]
Type=PlasmaTool
Name=Mild Steel - FineCut Low Speed - 45 A - 4 MM
Comment=
Tool\ number=119
Kerf\ width=1.5
Plunge\ rate=99.999799999999993
Pierce\ delay=0.6
Pause\ at\ end\ of\ cut=0
Wiggle\ length=9.999979999999999
Pierce\ height=3.8
Cut\ height=1.5
Pierce\ type=0
Feed\ rate=1900
[pathRules]
GlobalRule=-1
</v>
      </c>
      <c r="Q124" s="23">
        <f t="shared" si="26"/>
        <v>3.937007874015748E-2</v>
      </c>
      <c r="R124" s="25" t="str">
        <f t="shared" si="27"/>
        <v xml:space="preserve">[MATERIAL_NUMBER_119]
NAME                = Mild Steel - FineCut Low Speed - 45 A - 4 MM
KERF_WIDTH          = 0.0590551181102362
THC                 = 1
PIERCE_HEIGHT       = 0.149606299212598
PIERCE_DELAY        = 0.6
PUDDLE_JUMP_HEIGHT  = 
PUDDLE_JUMP_DELAY   = 
CUT_HEIGHT          = 0.0590551181102362
CUT_SPEED           = 74.8031496062992
CUT_AMPS            = 45
CUT_VOLTS           = 78
PAUSE_AT_END        = 
GAS_PRESSURE        = 
CUT_MODE            = 
</v>
      </c>
    </row>
    <row r="125" spans="1:18" x14ac:dyDescent="0.25">
      <c r="A125" s="26">
        <f t="shared" si="22"/>
        <v>120</v>
      </c>
      <c r="B125" s="26" t="s">
        <v>15</v>
      </c>
      <c r="C125" s="26">
        <v>30</v>
      </c>
      <c r="D125" s="26">
        <v>0.5</v>
      </c>
      <c r="E125" s="26" t="s">
        <v>27</v>
      </c>
      <c r="F125" s="27" t="str">
        <f t="shared" si="23"/>
        <v>Stainless Steel - FineCut Low Speed - 30 A - 0.5 MM</v>
      </c>
      <c r="G125" s="26">
        <v>0.5</v>
      </c>
      <c r="H125" s="26">
        <v>2</v>
      </c>
      <c r="I125" s="26">
        <v>0</v>
      </c>
      <c r="J125" s="26">
        <v>3800</v>
      </c>
      <c r="K125" s="26">
        <v>69</v>
      </c>
      <c r="L125" s="26"/>
      <c r="M125" s="26"/>
      <c r="N125" s="26">
        <v>0.7</v>
      </c>
      <c r="O125" s="27">
        <f t="shared" si="24"/>
        <v>1</v>
      </c>
      <c r="P125" s="28" t="str">
        <f t="shared" si="25"/>
        <v xml:space="preserve">[Tool119]
Type=PlasmaTool
Name=Stainless Steel - FineCut Low Speed - 30 A - 0.5 MM
Comment=
Tool\ number=120
Kerf\ width=0.7
Plunge\ rate=99.999799999999993
Pierce\ delay=0
Pause\ at\ end\ of\ cut=0
Wiggle\ length=9.999979999999999
Pierce\ height=2
Cut\ height=0.5
Pierce\ type=0
Feed\ rate=3800
[pathRules]
GlobalRule=-1
</v>
      </c>
      <c r="Q125" s="27">
        <f t="shared" si="26"/>
        <v>3.937007874015748E-2</v>
      </c>
      <c r="R125" s="29" t="str">
        <f t="shared" si="27"/>
        <v xml:space="preserve">[MATERIAL_NUMBER_120]
NAME                = Stainless Steel - FineCut Low Speed - 30 A - 0.5 MM
KERF_WIDTH          = 0.0275590551181102
THC                 = 1
PIERCE_HEIGHT       = 0.078740157480315
PIERCE_DELAY        = 0
PUDDLE_JUMP_HEIGHT  = 
PUDDLE_JUMP_DELAY   = 
CUT_HEIGHT          = 0.0196850393700787
CUT_SPEED           = 149.606299212598
CUT_AMPS            = 30
CUT_VOLTS           = 69
PAUSE_AT_END        = 
GAS_PRESSURE        = 
CUT_MODE            = 
</v>
      </c>
    </row>
    <row r="126" spans="1:18" x14ac:dyDescent="0.25">
      <c r="A126" s="26">
        <f t="shared" si="22"/>
        <v>121</v>
      </c>
      <c r="B126" s="26" t="s">
        <v>15</v>
      </c>
      <c r="C126" s="26">
        <v>30</v>
      </c>
      <c r="D126" s="26">
        <v>0.6</v>
      </c>
      <c r="E126" s="26" t="s">
        <v>27</v>
      </c>
      <c r="F126" s="27" t="str">
        <f t="shared" si="23"/>
        <v>Stainless Steel - FineCut Low Speed - 30 A - 0.6 MM</v>
      </c>
      <c r="G126" s="26">
        <v>0.5</v>
      </c>
      <c r="H126" s="26">
        <v>2</v>
      </c>
      <c r="I126" s="26">
        <v>0</v>
      </c>
      <c r="J126" s="26">
        <v>3800</v>
      </c>
      <c r="K126" s="26">
        <v>69</v>
      </c>
      <c r="L126" s="26"/>
      <c r="M126" s="26"/>
      <c r="N126" s="26">
        <v>0.7</v>
      </c>
      <c r="O126" s="27">
        <f t="shared" si="24"/>
        <v>1</v>
      </c>
      <c r="P126" s="28" t="str">
        <f t="shared" si="25"/>
        <v xml:space="preserve">[Tool120]
Type=PlasmaTool
Name=Stainless Steel - FineCut Low Speed - 30 A - 0.6 MM
Comment=
Tool\ number=121
Kerf\ width=0.7
Plunge\ rate=99.999799999999993
Pierce\ delay=0
Pause\ at\ end\ of\ cut=0
Wiggle\ length=9.999979999999999
Pierce\ height=2
Cut\ height=0.5
Pierce\ type=0
Feed\ rate=3800
[pathRules]
GlobalRule=-1
</v>
      </c>
      <c r="Q126" s="27">
        <f t="shared" si="26"/>
        <v>3.937007874015748E-2</v>
      </c>
      <c r="R126" s="29" t="str">
        <f t="shared" si="27"/>
        <v xml:space="preserve">[MATERIAL_NUMBER_121]
NAME                = Stainless Steel - FineCut Low Speed - 30 A - 0.6 MM
KERF_WIDTH          = 0.0275590551181102
THC                 = 1
PIERCE_HEIGHT       = 0.078740157480315
PIERCE_DELAY        = 0
PUDDLE_JUMP_HEIGHT  = 
PUDDLE_JUMP_DELAY   = 
CUT_HEIGHT          = 0.0196850393700787
CUT_SPEED           = 149.606299212598
CUT_AMPS            = 30
CUT_VOLTS           = 69
PAUSE_AT_END        = 
GAS_PRESSURE        = 
CUT_MODE            = 
</v>
      </c>
    </row>
    <row r="127" spans="1:18" x14ac:dyDescent="0.25">
      <c r="A127" s="26">
        <f t="shared" si="22"/>
        <v>122</v>
      </c>
      <c r="B127" s="26" t="s">
        <v>15</v>
      </c>
      <c r="C127" s="26">
        <v>30</v>
      </c>
      <c r="D127" s="26">
        <v>0.8</v>
      </c>
      <c r="E127" s="26" t="s">
        <v>27</v>
      </c>
      <c r="F127" s="27" t="str">
        <f t="shared" si="23"/>
        <v>Stainless Steel - FineCut Low Speed - 30 A - 0.8 MM</v>
      </c>
      <c r="G127" s="26">
        <v>0.5</v>
      </c>
      <c r="H127" s="26">
        <v>2</v>
      </c>
      <c r="I127" s="26">
        <v>0.1</v>
      </c>
      <c r="J127" s="26">
        <v>3800</v>
      </c>
      <c r="K127" s="26">
        <v>69</v>
      </c>
      <c r="L127" s="26"/>
      <c r="M127" s="26"/>
      <c r="N127" s="26">
        <v>0.7</v>
      </c>
      <c r="O127" s="27">
        <f t="shared" si="24"/>
        <v>1</v>
      </c>
      <c r="P127" s="28" t="str">
        <f t="shared" si="25"/>
        <v xml:space="preserve">[Tool121]
Type=PlasmaTool
Name=Stainless Steel - FineCut Low Speed - 30 A - 0.8 MM
Comment=
Tool\ number=122
Kerf\ width=0.7
Plunge\ rate=99.999799999999993
Pierce\ delay=0.1
Pause\ at\ end\ of\ cut=0
Wiggle\ length=9.999979999999999
Pierce\ height=2
Cut\ height=0.5
Pierce\ type=0
Feed\ rate=3800
[pathRules]
GlobalRule=-1
</v>
      </c>
      <c r="Q127" s="27">
        <f t="shared" si="26"/>
        <v>3.937007874015748E-2</v>
      </c>
      <c r="R127" s="29" t="str">
        <f t="shared" si="27"/>
        <v xml:space="preserve">[MATERIAL_NUMBER_122]
NAME                = Stainless Steel - FineCut Low Speed - 30 A - 0.8 MM
KERF_WIDTH          = 0.0275590551181102
THC                 = 1
PIERCE_HEIGHT       = 0.078740157480315
PIERCE_DELAY        = 0.1
PUDDLE_JUMP_HEIGHT  = 
PUDDLE_JUMP_DELAY   = 
CUT_HEIGHT          = 0.0196850393700787
CUT_SPEED           = 149.606299212598
CUT_AMPS            = 30
CUT_VOLTS           = 69
PAUSE_AT_END        = 
GAS_PRESSURE        = 
CUT_MODE            = 
</v>
      </c>
    </row>
    <row r="128" spans="1:18" x14ac:dyDescent="0.25">
      <c r="A128" s="26">
        <f t="shared" si="22"/>
        <v>123</v>
      </c>
      <c r="B128" s="26" t="s">
        <v>15</v>
      </c>
      <c r="C128" s="26">
        <v>40</v>
      </c>
      <c r="D128" s="26">
        <v>1</v>
      </c>
      <c r="E128" s="26" t="s">
        <v>27</v>
      </c>
      <c r="F128" s="27" t="str">
        <f t="shared" si="23"/>
        <v>Stainless Steel - FineCut Low Speed - 40 A - 1 MM</v>
      </c>
      <c r="G128" s="26">
        <v>0.5</v>
      </c>
      <c r="H128" s="26">
        <v>2</v>
      </c>
      <c r="I128" s="26">
        <v>0.2</v>
      </c>
      <c r="J128" s="26">
        <v>3800</v>
      </c>
      <c r="K128" s="26">
        <v>69</v>
      </c>
      <c r="L128" s="26"/>
      <c r="M128" s="26"/>
      <c r="N128" s="26">
        <v>0.6</v>
      </c>
      <c r="O128" s="27">
        <f t="shared" si="24"/>
        <v>1</v>
      </c>
      <c r="P128" s="28" t="str">
        <f t="shared" si="25"/>
        <v xml:space="preserve">[Tool122]
Type=PlasmaTool
Name=Stainless Steel - FineCut Low Speed - 40 A - 1 MM
Comment=
Tool\ number=123
Kerf\ width=0.6
Plunge\ rate=99.999799999999993
Pierce\ delay=0.2
Pause\ at\ end\ of\ cut=0
Wiggle\ length=9.999979999999999
Pierce\ height=2
Cut\ height=0.5
Pierce\ type=0
Feed\ rate=3800
[pathRules]
GlobalRule=-1
</v>
      </c>
      <c r="Q128" s="27">
        <f t="shared" si="26"/>
        <v>3.937007874015748E-2</v>
      </c>
      <c r="R128" s="29" t="str">
        <f t="shared" si="27"/>
        <v xml:space="preserve">[MATERIAL_NUMBER_123]
NAME                = Stainless Steel - FineCut Low Speed - 40 A - 1 MM
KERF_WIDTH          = 0.0236220472440945
THC                 = 1
PIERCE_HEIGHT       = 0.078740157480315
PIERCE_DELAY        = 0.2
PUDDLE_JUMP_HEIGHT  = 
PUDDLE_JUMP_DELAY   = 
CUT_HEIGHT          = 0.0196850393700787
CUT_SPEED           = 149.606299212598
CUT_AMPS            = 40
CUT_VOLTS           = 69
PAUSE_AT_END        = 
GAS_PRESSURE        = 
CUT_MODE            = 
</v>
      </c>
    </row>
    <row r="129" spans="1:18" x14ac:dyDescent="0.25">
      <c r="A129" s="26">
        <f t="shared" si="22"/>
        <v>124</v>
      </c>
      <c r="B129" s="26" t="s">
        <v>15</v>
      </c>
      <c r="C129" s="26">
        <v>40</v>
      </c>
      <c r="D129" s="26">
        <v>1.5</v>
      </c>
      <c r="E129" s="26" t="s">
        <v>27</v>
      </c>
      <c r="F129" s="27" t="str">
        <f t="shared" si="23"/>
        <v>Stainless Steel - FineCut Low Speed - 40 A - 1.5 MM</v>
      </c>
      <c r="G129" s="26">
        <v>0.5</v>
      </c>
      <c r="H129" s="26">
        <v>2</v>
      </c>
      <c r="I129" s="26">
        <v>0.4</v>
      </c>
      <c r="J129" s="26">
        <v>2900</v>
      </c>
      <c r="K129" s="26">
        <v>69</v>
      </c>
      <c r="L129" s="26"/>
      <c r="M129" s="26"/>
      <c r="N129" s="26">
        <v>0.5</v>
      </c>
      <c r="O129" s="27">
        <f t="shared" si="24"/>
        <v>1</v>
      </c>
      <c r="P129" s="28" t="str">
        <f t="shared" si="25"/>
        <v xml:space="preserve">[Tool123]
Type=PlasmaTool
Name=Stainless Steel - FineCut Low Speed - 40 A - 1.5 MM
Comment=
Tool\ number=124
Kerf\ width=0.5
Plunge\ rate=99.999799999999993
Pierce\ delay=0.4
Pause\ at\ end\ of\ cut=0
Wiggle\ length=9.999979999999999
Pierce\ height=2
Cut\ height=0.5
Pierce\ type=0
Feed\ rate=2900
[pathRules]
GlobalRule=-1
</v>
      </c>
      <c r="Q129" s="27">
        <f t="shared" si="26"/>
        <v>3.937007874015748E-2</v>
      </c>
      <c r="R129" s="29" t="str">
        <f t="shared" si="27"/>
        <v xml:space="preserve">[MATERIAL_NUMBER_124]
NAME                = Stainless Steel - FineCut Low Speed - 40 A - 1.5 MM
KERF_WIDTH          = 0.0196850393700787
THC                 = 1
PIERCE_HEIGHT       = 0.078740157480315
PIERCE_DELAY        = 0.4
PUDDLE_JUMP_HEIGHT  = 
PUDDLE_JUMP_DELAY   = 
CUT_HEIGHT          = 0.0196850393700787
CUT_SPEED           = 114.173228346457
CUT_AMPS            = 40
CUT_VOLTS           = 69
PAUSE_AT_END        = 
GAS_PRESSURE        = 
CUT_MODE            = 
</v>
      </c>
    </row>
    <row r="130" spans="1:18" x14ac:dyDescent="0.25">
      <c r="A130" s="26">
        <f t="shared" si="22"/>
        <v>125</v>
      </c>
      <c r="B130" s="26" t="s">
        <v>15</v>
      </c>
      <c r="C130" s="26">
        <v>40</v>
      </c>
      <c r="D130" s="26">
        <v>2</v>
      </c>
      <c r="E130" s="26" t="s">
        <v>27</v>
      </c>
      <c r="F130" s="27" t="str">
        <f t="shared" si="23"/>
        <v>Stainless Steel - FineCut Low Speed - 40 A - 2 MM</v>
      </c>
      <c r="G130" s="26">
        <v>0.5</v>
      </c>
      <c r="H130" s="26">
        <v>2</v>
      </c>
      <c r="I130" s="26">
        <v>0.4</v>
      </c>
      <c r="J130" s="26">
        <v>2750</v>
      </c>
      <c r="K130" s="26">
        <v>69</v>
      </c>
      <c r="L130" s="26"/>
      <c r="M130" s="26"/>
      <c r="N130" s="26">
        <v>1.3</v>
      </c>
      <c r="O130" s="27">
        <f t="shared" si="24"/>
        <v>1</v>
      </c>
      <c r="P130" s="28" t="str">
        <f t="shared" si="25"/>
        <v xml:space="preserve">[Tool124]
Type=PlasmaTool
Name=Stainless Steel - FineCut Low Speed - 40 A - 2 MM
Comment=
Tool\ number=125
Kerf\ width=1.3
Plunge\ rate=99.999799999999993
Pierce\ delay=0.4
Pause\ at\ end\ of\ cut=0
Wiggle\ length=9.999979999999999
Pierce\ height=2
Cut\ height=0.5
Pierce\ type=0
Feed\ rate=2750
[pathRules]
GlobalRule=-1
</v>
      </c>
      <c r="Q130" s="27">
        <f t="shared" si="26"/>
        <v>3.937007874015748E-2</v>
      </c>
      <c r="R130" s="29" t="str">
        <f t="shared" si="27"/>
        <v xml:space="preserve">[MATERIAL_NUMBER_125]
NAME                = Stainless Steel - FineCut Low Speed - 40 A - 2 MM
KERF_WIDTH          = 0.0511811023622047
THC                 = 1
PIERCE_HEIGHT       = 0.078740157480315
PIERCE_DELAY        = 0.4
PUDDLE_JUMP_HEIGHT  = 
PUDDLE_JUMP_DELAY   = 
CUT_HEIGHT          = 0.0196850393700787
CUT_SPEED           = 108.267716535433
CUT_AMPS            = 40
CUT_VOLTS           = 69
PAUSE_AT_END        = 
GAS_PRESSURE        = 
CUT_MODE            = 
</v>
      </c>
    </row>
    <row r="131" spans="1:18" x14ac:dyDescent="0.25">
      <c r="A131" s="26">
        <f t="shared" si="22"/>
        <v>126</v>
      </c>
      <c r="B131" s="26" t="s">
        <v>15</v>
      </c>
      <c r="C131" s="26">
        <v>45</v>
      </c>
      <c r="D131" s="26">
        <v>3</v>
      </c>
      <c r="E131" s="26" t="s">
        <v>27</v>
      </c>
      <c r="F131" s="27" t="str">
        <f t="shared" si="23"/>
        <v>Stainless Steel - FineCut Low Speed - 45 A - 3 MM</v>
      </c>
      <c r="G131" s="26">
        <v>0.5</v>
      </c>
      <c r="H131" s="26">
        <v>2</v>
      </c>
      <c r="I131" s="26">
        <v>0.5</v>
      </c>
      <c r="J131" s="26">
        <v>2550</v>
      </c>
      <c r="K131" s="26">
        <v>80</v>
      </c>
      <c r="L131" s="26"/>
      <c r="M131" s="26"/>
      <c r="N131" s="26">
        <v>1.4</v>
      </c>
      <c r="O131" s="27">
        <f t="shared" si="24"/>
        <v>1</v>
      </c>
      <c r="P131" s="28" t="str">
        <f t="shared" si="25"/>
        <v xml:space="preserve">[Tool125]
Type=PlasmaTool
Name=Stainless Steel - FineCut Low Speed - 45 A - 3 MM
Comment=
Tool\ number=126
Kerf\ width=1.4
Plunge\ rate=99.999799999999993
Pierce\ delay=0.5
Pause\ at\ end\ of\ cut=0
Wiggle\ length=9.999979999999999
Pierce\ height=2
Cut\ height=0.5
Pierce\ type=0
Feed\ rate=2550
[pathRules]
GlobalRule=-1
</v>
      </c>
      <c r="Q131" s="27">
        <f t="shared" si="26"/>
        <v>3.937007874015748E-2</v>
      </c>
      <c r="R131" s="29" t="str">
        <f t="shared" si="27"/>
        <v xml:space="preserve">[MATERIAL_NUMBER_126]
NAME                = Stainless Steel - FineCut Low Speed - 45 A - 3 MM
KERF_WIDTH          = 0.0551181102362205
THC                 = 1
PIERCE_HEIGHT       = 0.078740157480315
PIERCE_DELAY        = 0.5
PUDDLE_JUMP_HEIGHT  = 
PUDDLE_JUMP_DELAY   = 
CUT_HEIGHT          = 0.0196850393700787
CUT_SPEED           = 100.393700787402
CUT_AMPS            = 45
CUT_VOLTS           = 80
PAUSE_AT_END        = 
GAS_PRESSURE        = 
CUT_MODE            = 
</v>
      </c>
    </row>
    <row r="132" spans="1:18" x14ac:dyDescent="0.25">
      <c r="A132" s="26">
        <f t="shared" si="22"/>
        <v>127</v>
      </c>
      <c r="B132" s="26" t="s">
        <v>15</v>
      </c>
      <c r="C132" s="26">
        <v>45</v>
      </c>
      <c r="D132" s="26">
        <v>4</v>
      </c>
      <c r="E132" s="26" t="s">
        <v>27</v>
      </c>
      <c r="F132" s="27" t="str">
        <f t="shared" si="23"/>
        <v>Stainless Steel - FineCut Low Speed - 45 A - 4 MM</v>
      </c>
      <c r="G132" s="26">
        <v>0.5</v>
      </c>
      <c r="H132" s="26">
        <v>2</v>
      </c>
      <c r="I132" s="26">
        <v>0.6</v>
      </c>
      <c r="J132" s="26">
        <v>1050</v>
      </c>
      <c r="K132" s="26">
        <v>80</v>
      </c>
      <c r="L132" s="26"/>
      <c r="M132" s="26"/>
      <c r="N132" s="26">
        <v>1.5</v>
      </c>
      <c r="O132" s="27">
        <f t="shared" si="24"/>
        <v>1</v>
      </c>
      <c r="P132" s="28" t="str">
        <f t="shared" si="25"/>
        <v xml:space="preserve">[Tool126]
Type=PlasmaTool
Name=Stainless Steel - FineCut Low Speed - 45 A - 4 MM
Comment=
Tool\ number=127
Kerf\ width=1.5
Plunge\ rate=99.999799999999993
Pierce\ delay=0.6
Pause\ at\ end\ of\ cut=0
Wiggle\ length=9.999979999999999
Pierce\ height=2
Cut\ height=0.5
Pierce\ type=0
Feed\ rate=1050
[pathRules]
GlobalRule=-1
</v>
      </c>
      <c r="Q132" s="27">
        <f t="shared" si="26"/>
        <v>3.937007874015748E-2</v>
      </c>
      <c r="R132" s="29" t="str">
        <f t="shared" si="27"/>
        <v xml:space="preserve">[MATERIAL_NUMBER_127]
NAME                = Stainless Steel - FineCut Low Speed - 45 A - 4 MM
KERF_WIDTH          = 0.0590551181102362
THC                 = 1
PIERCE_HEIGHT       = 0.078740157480315
PIERCE_DELAY        = 0.6
PUDDLE_JUMP_HEIGHT  = 
PUDDLE_JUMP_DELAY   = 
CUT_HEIGHT          = 0.0196850393700787
CUT_SPEED           = 41.3385826771654
CUT_AMPS            = 45
CUT_VOLTS           = 80
PAUSE_AT_END        = 
GAS_PRESSURE        = 
CUT_MODE            = 
</v>
      </c>
    </row>
    <row r="133" spans="1:18" x14ac:dyDescent="0.25">
      <c r="A133" s="22">
        <f t="shared" si="22"/>
        <v>128</v>
      </c>
      <c r="B133" s="22" t="s">
        <v>43</v>
      </c>
      <c r="C133" s="22">
        <v>45</v>
      </c>
      <c r="D133" s="22">
        <v>8</v>
      </c>
      <c r="E133" s="22" t="s">
        <v>27</v>
      </c>
      <c r="F133" s="23" t="str">
        <f t="shared" si="23"/>
        <v>Stainless Steel - F5 Gas - 45 A - 8 MM</v>
      </c>
      <c r="G133" s="22">
        <v>1.5</v>
      </c>
      <c r="H133" s="22">
        <v>3.8</v>
      </c>
      <c r="I133" s="22">
        <v>0.8</v>
      </c>
      <c r="J133" s="22">
        <v>630</v>
      </c>
      <c r="K133" s="22">
        <v>150</v>
      </c>
      <c r="L133" s="22">
        <v>860</v>
      </c>
      <c r="M133" s="22">
        <v>144</v>
      </c>
      <c r="N133" s="22">
        <v>2.1</v>
      </c>
      <c r="O133" s="23">
        <f t="shared" si="24"/>
        <v>1</v>
      </c>
      <c r="P133" s="24" t="str">
        <f t="shared" si="25"/>
        <v xml:space="preserve">[Tool127]
Type=PlasmaTool
Name=Stainless Steel - F5 Gas - 45 A - 8 MM
Comment=
Tool\ number=128
Kerf\ width=2.1
Plunge\ rate=99.999799999999993
Pierce\ delay=0.8
Pause\ at\ end\ of\ cut=0
Wiggle\ length=9.999979999999999
Pierce\ height=3.8
Cut\ height=1.5
Pierce\ type=0
Feed\ rate=630
[pathRules]
GlobalRule=-1
</v>
      </c>
      <c r="Q133" s="23">
        <f t="shared" si="26"/>
        <v>3.937007874015748E-2</v>
      </c>
      <c r="R133" s="25" t="str">
        <f t="shared" si="27"/>
        <v xml:space="preserve">[MATERIAL_NUMBER_128]
NAME                = Stainless Steel - F5 Gas - 45 A - 8 MM
KERF_WIDTH          = 0.0826771653543307
THC                 = 1
PIERCE_HEIGHT       = 0.149606299212598
PIERCE_DELAY        = 0.8
PUDDLE_JUMP_HEIGHT  = 
PUDDLE_JUMP_DELAY   = 
CUT_HEIGHT          = 0.0590551181102362
CUT_SPEED           = 24.8031496062992
CUT_AMPS            = 45
CUT_VOLTS           = 150
PAUSE_AT_END        = 
GAS_PRESSURE        = 
CUT_MODE            = 
</v>
      </c>
    </row>
    <row r="134" spans="1:18" x14ac:dyDescent="0.25">
      <c r="A134" s="22">
        <f t="shared" si="22"/>
        <v>129</v>
      </c>
      <c r="B134" s="22" t="s">
        <v>43</v>
      </c>
      <c r="C134" s="22">
        <v>45</v>
      </c>
      <c r="D134" s="22">
        <v>10</v>
      </c>
      <c r="E134" s="22" t="s">
        <v>27</v>
      </c>
      <c r="F134" s="23" t="str">
        <f t="shared" si="23"/>
        <v>Stainless Steel - F5 Gas - 45 A - 10 MM</v>
      </c>
      <c r="G134" s="22">
        <v>1.5</v>
      </c>
      <c r="H134" s="22">
        <v>3.8</v>
      </c>
      <c r="I134" s="22">
        <v>0.8</v>
      </c>
      <c r="J134" s="22">
        <v>435</v>
      </c>
      <c r="K134" s="22">
        <v>153</v>
      </c>
      <c r="L134" s="22">
        <v>525</v>
      </c>
      <c r="M134" s="22">
        <v>147</v>
      </c>
      <c r="N134" s="22">
        <v>2.2999999999999998</v>
      </c>
      <c r="O134" s="23">
        <f t="shared" si="24"/>
        <v>1</v>
      </c>
      <c r="P134" s="24" t="str">
        <f t="shared" si="25"/>
        <v xml:space="preserve">[Tool128]
Type=PlasmaTool
Name=Stainless Steel - F5 Gas - 45 A - 10 MM
Comment=
Tool\ number=129
Kerf\ width=2.3
Plunge\ rate=99.999799999999993
Pierce\ delay=0.8
Pause\ at\ end\ of\ cut=0
Wiggle\ length=9.999979999999999
Pierce\ height=3.8
Cut\ height=1.5
Pierce\ type=0
Feed\ rate=435
[pathRules]
GlobalRule=-1
</v>
      </c>
      <c r="Q134" s="23">
        <f t="shared" si="26"/>
        <v>3.937007874015748E-2</v>
      </c>
      <c r="R134" s="25" t="str">
        <f t="shared" si="27"/>
        <v xml:space="preserve">[MATERIAL_NUMBER_129]
NAME                = Stainless Steel - F5 Gas - 45 A - 10 MM
KERF_WIDTH          = 0.0905511811023622
THC                 = 1
PIERCE_HEIGHT       = 0.149606299212598
PIERCE_DELAY        = 0.8
PUDDLE_JUMP_HEIGHT  = 
PUDDLE_JUMP_DELAY   = 
CUT_HEIGHT          = 0.0590551181102362
CUT_SPEED           = 17.1259842519685
CUT_AMPS            = 45
CUT_VOLTS           = 153
PAUSE_AT_END        = 
GAS_PRESSURE        = 
CUT_MODE            = 
</v>
      </c>
    </row>
    <row r="135" spans="1:18" x14ac:dyDescent="0.25">
      <c r="A135" s="22">
        <f t="shared" si="22"/>
        <v>130</v>
      </c>
      <c r="B135" s="22" t="s">
        <v>44</v>
      </c>
      <c r="C135" s="22">
        <v>45</v>
      </c>
      <c r="D135" s="22">
        <v>12</v>
      </c>
      <c r="E135" s="22" t="s">
        <v>27</v>
      </c>
      <c r="F135" s="23" t="str">
        <f t="shared" si="23"/>
        <v>Stainless Steel - F5 Gas - EDGE START - 45 A - 12 MM</v>
      </c>
      <c r="G135" s="22">
        <v>1.5</v>
      </c>
      <c r="H135" s="30">
        <v>3.8</v>
      </c>
      <c r="I135" s="30">
        <v>0.8</v>
      </c>
      <c r="J135" s="22">
        <v>340</v>
      </c>
      <c r="K135" s="22">
        <v>156</v>
      </c>
      <c r="L135" s="22">
        <v>440</v>
      </c>
      <c r="M135" s="22">
        <v>150</v>
      </c>
      <c r="N135" s="22">
        <v>2.5</v>
      </c>
      <c r="O135" s="23">
        <f t="shared" si="24"/>
        <v>1</v>
      </c>
      <c r="P135" s="24" t="str">
        <f t="shared" si="25"/>
        <v xml:space="preserve">[Tool129]
Type=PlasmaTool
Name=Stainless Steel - F5 Gas - EDGE START - 45 A - 12 MM
Comment=
Tool\ number=130
Kerf\ width=2.5
Plunge\ rate=99.999799999999993
Pierce\ delay=0.8
Pause\ at\ end\ of\ cut=0
Wiggle\ length=9.999979999999999
Pierce\ height=3.8
Cut\ height=1.5
Pierce\ type=0
Feed\ rate=340
[pathRules]
GlobalRule=-1
</v>
      </c>
      <c r="Q135" s="23">
        <f t="shared" si="26"/>
        <v>3.937007874015748E-2</v>
      </c>
      <c r="R135" s="25" t="str">
        <f t="shared" si="27"/>
        <v xml:space="preserve">[MATERIAL_NUMBER_130]
NAME                = Stainless Steel - F5 Gas - EDGE START - 45 A - 12 MM
KERF_WIDTH          = 0.0984251968503937
THC                 = 1
PIERCE_HEIGHT       = 0.149606299212598
PIERCE_DELAY        = 0.8
PUDDLE_JUMP_HEIGHT  = 
PUDDLE_JUMP_DELAY   = 
CUT_HEIGHT          = 0.0590551181102362
CUT_SPEED           = 13.3858267716535
CUT_AMPS            = 45
CUT_VOLTS           = 156
PAUSE_AT_END        = 
GAS_PRESSURE        = 
CUT_MODE            = 
</v>
      </c>
    </row>
  </sheetData>
  <mergeCells count="16">
    <mergeCell ref="N4:N5"/>
    <mergeCell ref="B4:B5"/>
    <mergeCell ref="A4:A5"/>
    <mergeCell ref="P4:P5"/>
    <mergeCell ref="R4:R5"/>
    <mergeCell ref="J4:K4"/>
    <mergeCell ref="L4:M4"/>
    <mergeCell ref="C4:C5"/>
    <mergeCell ref="D4:D5"/>
    <mergeCell ref="G4:G5"/>
    <mergeCell ref="H4:H5"/>
    <mergeCell ref="I4:I5"/>
    <mergeCell ref="E4:E5"/>
    <mergeCell ref="O4:O5"/>
    <mergeCell ref="F4:F5"/>
    <mergeCell ref="Q4:Q5"/>
  </mergeCells>
  <dataValidations count="2">
    <dataValidation type="list" allowBlank="1" showInputMessage="1" showErrorMessage="1" sqref="E6:E135" xr:uid="{3EAA2077-8F93-46B0-9C29-5DF3F24D74DE}">
      <formula1>$W$6:$W$8</formula1>
    </dataValidation>
    <dataValidation type="list" allowBlank="1" showInputMessage="1" showErrorMessage="1" sqref="C2" xr:uid="{7ED4CE9E-CFD6-487D-9571-F38CD93F8E6E}">
      <formula1>$X$6:$X$7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English_Cut_Charts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</dc:creator>
  <cp:lastModifiedBy>Kyle</cp:lastModifiedBy>
  <dcterms:created xsi:type="dcterms:W3CDTF">2020-09-02T17:20:25Z</dcterms:created>
  <dcterms:modified xsi:type="dcterms:W3CDTF">2020-09-03T14:39:28Z</dcterms:modified>
</cp:coreProperties>
</file>